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9FF974A1-E057-46CF-B461-F018A06CE0B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6" i="3" s="1"/>
  <c r="G49" i="3"/>
  <c r="C49" i="3"/>
  <c r="F40" i="3"/>
  <c r="G38" i="3" s="1"/>
  <c r="B40" i="3"/>
  <c r="C38" i="3" s="1"/>
  <c r="C39" i="3"/>
  <c r="F30" i="3"/>
  <c r="G28" i="3" s="1"/>
  <c r="B30" i="3"/>
  <c r="C25" i="3" s="1"/>
  <c r="G29" i="3"/>
  <c r="C29" i="3"/>
  <c r="F16" i="3"/>
  <c r="G14" i="3" s="1"/>
  <c r="B16" i="3"/>
  <c r="C14" i="3" s="1"/>
  <c r="G15" i="3"/>
  <c r="C15" i="3"/>
  <c r="E186" i="2"/>
  <c r="E189" i="2" s="1"/>
  <c r="D186" i="2"/>
  <c r="D189" i="2" s="1"/>
  <c r="D192" i="2"/>
  <c r="C186" i="2"/>
  <c r="C192" i="2"/>
  <c r="B186" i="2"/>
  <c r="B192" i="2" s="1"/>
  <c r="C191" i="2"/>
  <c r="B191" i="2"/>
  <c r="E190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 s="1"/>
  <c r="D173" i="2"/>
  <c r="D177" i="2" s="1"/>
  <c r="D179" i="2"/>
  <c r="C173" i="2"/>
  <c r="C178" i="2" s="1"/>
  <c r="C179" i="2"/>
  <c r="B173" i="2"/>
  <c r="B178" i="2" s="1"/>
  <c r="E178" i="2"/>
  <c r="D178" i="2"/>
  <c r="E177" i="2"/>
  <c r="C177" i="2"/>
  <c r="B177" i="2"/>
  <c r="E176" i="2"/>
  <c r="D176" i="2"/>
  <c r="C176" i="2"/>
  <c r="B176" i="2"/>
  <c r="E175" i="2"/>
  <c r="D175" i="2"/>
  <c r="F168" i="2"/>
  <c r="F169" i="2"/>
  <c r="F170" i="2"/>
  <c r="F171" i="2"/>
  <c r="F173" i="2" s="1"/>
  <c r="F172" i="2"/>
  <c r="E158" i="2"/>
  <c r="E161" i="2" s="1"/>
  <c r="D158" i="2"/>
  <c r="D161" i="2" s="1"/>
  <c r="D164" i="2"/>
  <c r="C158" i="2"/>
  <c r="C164" i="2" s="1"/>
  <c r="B158" i="2"/>
  <c r="B164" i="2" s="1"/>
  <c r="C163" i="2"/>
  <c r="B163" i="2"/>
  <c r="E162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 s="1"/>
  <c r="D130" i="2"/>
  <c r="D134" i="2" s="1"/>
  <c r="D136" i="2"/>
  <c r="C130" i="2"/>
  <c r="C135" i="2" s="1"/>
  <c r="C136" i="2"/>
  <c r="B130" i="2"/>
  <c r="B135" i="2" s="1"/>
  <c r="E135" i="2"/>
  <c r="D135" i="2"/>
  <c r="E134" i="2"/>
  <c r="C134" i="2"/>
  <c r="B134" i="2"/>
  <c r="E133" i="2"/>
  <c r="D133" i="2"/>
  <c r="C133" i="2"/>
  <c r="B133" i="2"/>
  <c r="E132" i="2"/>
  <c r="D132" i="2"/>
  <c r="F125" i="2"/>
  <c r="F126" i="2"/>
  <c r="F127" i="2"/>
  <c r="F128" i="2"/>
  <c r="F130" i="2" s="1"/>
  <c r="F129" i="2"/>
  <c r="E102" i="2"/>
  <c r="E105" i="2" s="1"/>
  <c r="D102" i="2"/>
  <c r="D105" i="2" s="1"/>
  <c r="D108" i="2"/>
  <c r="C102" i="2"/>
  <c r="C108" i="2" s="1"/>
  <c r="B102" i="2"/>
  <c r="B108" i="2" s="1"/>
  <c r="C107" i="2"/>
  <c r="B107" i="2"/>
  <c r="E106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 s="1"/>
  <c r="D73" i="2"/>
  <c r="D77" i="2" s="1"/>
  <c r="D79" i="2"/>
  <c r="C73" i="2"/>
  <c r="C78" i="2" s="1"/>
  <c r="C79" i="2"/>
  <c r="B73" i="2"/>
  <c r="B78" i="2" s="1"/>
  <c r="E78" i="2"/>
  <c r="D78" i="2"/>
  <c r="E77" i="2"/>
  <c r="C77" i="2"/>
  <c r="B77" i="2"/>
  <c r="E76" i="2"/>
  <c r="D76" i="2"/>
  <c r="C76" i="2"/>
  <c r="B76" i="2"/>
  <c r="E75" i="2"/>
  <c r="D75" i="2"/>
  <c r="F68" i="2"/>
  <c r="F69" i="2"/>
  <c r="F70" i="2"/>
  <c r="F71" i="2"/>
  <c r="F73" i="2" s="1"/>
  <c r="F72" i="2"/>
  <c r="C60" i="2"/>
  <c r="C65" i="2" s="1"/>
  <c r="C20" i="2"/>
  <c r="C32" i="2" s="1"/>
  <c r="D32" i="2" s="1"/>
  <c r="C36" i="2"/>
  <c r="B20" i="2"/>
  <c r="B36" i="2" s="1"/>
  <c r="B35" i="2"/>
  <c r="B34" i="2"/>
  <c r="B33" i="2"/>
  <c r="B32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 s="1"/>
  <c r="D145" i="2"/>
  <c r="D151" i="2"/>
  <c r="C145" i="2"/>
  <c r="C149" i="2" s="1"/>
  <c r="B145" i="2"/>
  <c r="B150" i="2" s="1"/>
  <c r="B151" i="2"/>
  <c r="E150" i="2"/>
  <c r="D150" i="2"/>
  <c r="C150" i="2"/>
  <c r="E149" i="2"/>
  <c r="D149" i="2"/>
  <c r="E148" i="2"/>
  <c r="D148" i="2"/>
  <c r="B148" i="2"/>
  <c r="E147" i="2"/>
  <c r="D147" i="2"/>
  <c r="C147" i="2"/>
  <c r="F140" i="2"/>
  <c r="F141" i="2"/>
  <c r="F142" i="2"/>
  <c r="F143" i="2"/>
  <c r="F145" i="2" s="1"/>
  <c r="F144" i="2"/>
  <c r="E123" i="2"/>
  <c r="B123" i="2"/>
  <c r="E122" i="2"/>
  <c r="E121" i="2"/>
  <c r="E120" i="2"/>
  <c r="B120" i="2"/>
  <c r="E119" i="2"/>
  <c r="F112" i="2"/>
  <c r="F113" i="2"/>
  <c r="F114" i="2"/>
  <c r="F117" i="2" s="1"/>
  <c r="F115" i="2"/>
  <c r="F116" i="2"/>
  <c r="E88" i="2"/>
  <c r="E91" i="2" s="1"/>
  <c r="E94" i="2"/>
  <c r="D88" i="2"/>
  <c r="D94" i="2" s="1"/>
  <c r="C88" i="2"/>
  <c r="C94" i="2" s="1"/>
  <c r="B88" i="2"/>
  <c r="B94" i="2"/>
  <c r="E93" i="2"/>
  <c r="C93" i="2"/>
  <c r="B93" i="2"/>
  <c r="E92" i="2"/>
  <c r="C92" i="2"/>
  <c r="B92" i="2"/>
  <c r="B91" i="2"/>
  <c r="E90" i="2"/>
  <c r="C90" i="2"/>
  <c r="B90" i="2"/>
  <c r="F83" i="2"/>
  <c r="F88" i="2" s="1"/>
  <c r="F84" i="2"/>
  <c r="F85" i="2"/>
  <c r="F86" i="2"/>
  <c r="F87" i="2"/>
  <c r="E60" i="2"/>
  <c r="E66" i="2"/>
  <c r="D60" i="2"/>
  <c r="D64" i="2" s="1"/>
  <c r="C66" i="2"/>
  <c r="B60" i="2"/>
  <c r="B62" i="2" s="1"/>
  <c r="E65" i="2"/>
  <c r="D65" i="2"/>
  <c r="E64" i="2"/>
  <c r="C64" i="2"/>
  <c r="B64" i="2"/>
  <c r="E63" i="2"/>
  <c r="C63" i="2"/>
  <c r="E62" i="2"/>
  <c r="D62" i="2"/>
  <c r="F55" i="2"/>
  <c r="F56" i="2"/>
  <c r="F57" i="2"/>
  <c r="F58" i="2"/>
  <c r="F59" i="2"/>
  <c r="F60" i="2" s="1"/>
  <c r="G39" i="3" l="1"/>
  <c r="C11" i="3"/>
  <c r="C55" i="3"/>
  <c r="G25" i="3"/>
  <c r="C26" i="3"/>
  <c r="C13" i="3"/>
  <c r="C27" i="3"/>
  <c r="C37" i="3"/>
  <c r="C47" i="3"/>
  <c r="C57" i="3"/>
  <c r="C35" i="3"/>
  <c r="G11" i="3"/>
  <c r="G55" i="3"/>
  <c r="C12" i="3"/>
  <c r="C36" i="3"/>
  <c r="G12" i="3"/>
  <c r="G36" i="3"/>
  <c r="G13" i="3"/>
  <c r="G27" i="3"/>
  <c r="G37" i="3"/>
  <c r="G47" i="3"/>
  <c r="G57" i="3"/>
  <c r="C45" i="3"/>
  <c r="G35" i="3"/>
  <c r="C56" i="3"/>
  <c r="G46" i="3"/>
  <c r="C28" i="3"/>
  <c r="C48" i="3"/>
  <c r="G45" i="3"/>
  <c r="G26" i="3"/>
  <c r="G56" i="3"/>
  <c r="D36" i="2"/>
  <c r="B63" i="2"/>
  <c r="B66" i="2"/>
  <c r="C120" i="2"/>
  <c r="C123" i="2"/>
  <c r="C33" i="2"/>
  <c r="D33" i="2" s="1"/>
  <c r="C62" i="2"/>
  <c r="B79" i="2"/>
  <c r="D106" i="2"/>
  <c r="E108" i="2"/>
  <c r="B136" i="2"/>
  <c r="D162" i="2"/>
  <c r="E164" i="2"/>
  <c r="B179" i="2"/>
  <c r="D190" i="2"/>
  <c r="E192" i="2"/>
  <c r="D120" i="2"/>
  <c r="D123" i="2"/>
  <c r="D63" i="2"/>
  <c r="C148" i="2"/>
  <c r="D66" i="2"/>
  <c r="D90" i="2"/>
  <c r="D93" i="2"/>
  <c r="B121" i="2"/>
  <c r="C151" i="2"/>
  <c r="C34" i="2"/>
  <c r="D34" i="2" s="1"/>
  <c r="C121" i="2"/>
  <c r="D104" i="2"/>
  <c r="D107" i="2"/>
  <c r="D160" i="2"/>
  <c r="D163" i="2"/>
  <c r="D188" i="2"/>
  <c r="D191" i="2"/>
  <c r="D121" i="2"/>
  <c r="B149" i="2"/>
  <c r="E104" i="2"/>
  <c r="E107" i="2"/>
  <c r="E160" i="2"/>
  <c r="E163" i="2"/>
  <c r="E188" i="2"/>
  <c r="E191" i="2"/>
  <c r="C91" i="2"/>
  <c r="D20" i="2"/>
  <c r="C35" i="2"/>
  <c r="D35" i="2" s="1"/>
  <c r="D92" i="2"/>
  <c r="D91" i="2"/>
  <c r="B119" i="2"/>
  <c r="B65" i="2"/>
  <c r="C119" i="2"/>
  <c r="B75" i="2"/>
  <c r="B132" i="2"/>
  <c r="B175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<sst xmlns="http://schemas.openxmlformats.org/spreadsheetml/2006/main" count="399" uniqueCount="98">
  <si>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Arizona</t>
  </si>
  <si>
    <t>Chronic Absence Levels Across Arizona Schools SY 17-18 Compared to SY 21-22</t>
  </si>
  <si>
    <t>Chronic Absence Levels Across Arizona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</si>
  <si>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</si>
  <si>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</si>
  <si>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</si>
  <si>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</si>
  <si>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</si>
  <si>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</si>
  <si>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</si>
  <si>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</si>
  <si>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</si>
  <si>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</si>
  <si>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</si>
  <si>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</si>
  <si>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</si>
  <si>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r>
      <t>Please note that not all school characteristic categories will equal 100% of schools. Some schools may not have data available in certain categories and are therefore not included in school counts below.</t>
    </r>
    <r>
      <rPr>
        <sz val="11"/>
        <color rgb="FFFF0000"/>
        <rFont val="Calibri"/>
        <family val="2"/>
      </rPr>
      <t> </t>
    </r>
  </si>
  <si>
    <t xml:space="preserve">SY 17-18 Chronic Absence Levels Across Arizona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</si>
  <si>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</si>
  <si>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</si>
  <si>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</si>
  <si>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</si>
  <si>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</si>
  <si>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</si>
  <si>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</si>
  <si>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</si>
  <si>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</si>
  <si>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Arizona Schools by Grades Served </t>
  </si>
  <si>
    <t>SY 17-18  Chronic Absence Levels Across Arizona Schools by School Type</t>
  </si>
  <si>
    <t>Regular</t>
  </si>
  <si>
    <t>Special Ed</t>
  </si>
  <si>
    <t>Vocational</t>
  </si>
  <si>
    <t>Alternative</t>
  </si>
  <si>
    <t>SY 21-22  Chronic Absence Levels Across Arizona Schools by School Type</t>
  </si>
  <si>
    <t xml:space="preserve">SY 17-18 Chronic Absence Levels Across Arizona Schools by Concentration of Poverty </t>
  </si>
  <si>
    <t>&gt;=75%</t>
  </si>
  <si>
    <t>50-74%</t>
  </si>
  <si>
    <t>25-49%</t>
  </si>
  <si>
    <t>0-24%</t>
  </si>
  <si>
    <t xml:space="preserve">SY 21-22 Chronic Absence Levels Across Arizona Schools by Concentration of Poverty </t>
  </si>
  <si>
    <t xml:space="preserve">SY 17-18 Chronic Absence Levels Across Arizona Schools by Locale </t>
  </si>
  <si>
    <t>City</t>
  </si>
  <si>
    <t>Suburb</t>
  </si>
  <si>
    <t>Town</t>
  </si>
  <si>
    <t>Rural</t>
  </si>
  <si>
    <t xml:space="preserve">SY 21-22 Chronic Absence Levels Across Arizona Schools by Locale </t>
  </si>
  <si>
    <t>SY 17-18 School Chronic Absence Levels Across Arizona Schools by Non-White Student Composition</t>
  </si>
  <si>
    <t>SY 21-22 School Chronic Absence Levels by Across Arizona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</si>
  <si>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</si>
  <si>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</si>
  <si>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</si>
  <si>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</si>
  <si>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</si>
  <si>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</si>
  <si>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</si>
  <si>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</si>
  <si>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</si>
  <si>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</si>
  <si>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</si>
  <si>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r>
      <t>Please note that not all categories will equal 100% of districts. Some districts may not have data available by poverty concentration and are therefore not included in district counts below.</t>
    </r>
    <r>
      <rPr>
        <sz val="11"/>
        <color rgb="FFFF0000"/>
        <rFont val="Calibri"/>
        <family val="2"/>
      </rPr>
      <t> </t>
    </r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</si>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</sst>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 Arizona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0.83961437335670464</c:v>
                </c:pt>
                <c:pt idx="1">
                  <c:v>0.92543859649122806</c:v>
                </c:pt>
                <c:pt idx="2">
                  <c:v>0.85779816513761464</c:v>
                </c:pt>
                <c:pt idx="3">
                  <c:v>0.63513513513513509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0.10955302366345311</c:v>
                </c:pt>
                <c:pt idx="1">
                  <c:v>4.8245614035087717E-2</c:v>
                </c:pt>
                <c:pt idx="2">
                  <c:v>6.4220183486238536E-2</c:v>
                </c:pt>
                <c:pt idx="3">
                  <c:v>0.24324324324324326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3.1551270815074493E-2</c:v>
                </c:pt>
                <c:pt idx="1">
                  <c:v>1.7543859649122806E-2</c:v>
                </c:pt>
                <c:pt idx="2">
                  <c:v>4.5871559633027525E-2</c:v>
                </c:pt>
                <c:pt idx="3">
                  <c:v>0.10810810810810811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3.5056967572304996E-3</c:v>
                </c:pt>
                <c:pt idx="1">
                  <c:v>8.771929824561403E-3</c:v>
                </c:pt>
                <c:pt idx="2">
                  <c:v>1.3761467889908258E-2</c:v>
                </c:pt>
                <c:pt idx="3">
                  <c:v>1.3513513513513514E-2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1.5775635407537247E-2</c:v>
                </c:pt>
                <c:pt idx="1">
                  <c:v>0</c:v>
                </c:pt>
                <c:pt idx="2">
                  <c:v>1.834862385321101E-2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Arizona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0.3686583990980834</c:v>
                </c:pt>
                <c:pt idx="1">
                  <c:v>0.21729957805907174</c:v>
                </c:pt>
                <c:pt idx="2">
                  <c:v>0.46058091286307051</c:v>
                </c:pt>
                <c:pt idx="3">
                  <c:v>0.46127946127946129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0.26381059751972941</c:v>
                </c:pt>
                <c:pt idx="1">
                  <c:v>0.23417721518987342</c:v>
                </c:pt>
                <c:pt idx="2">
                  <c:v>0.32365145228215769</c:v>
                </c:pt>
                <c:pt idx="3">
                  <c:v>0.28619528619528617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0.26944757609921083</c:v>
                </c:pt>
                <c:pt idx="1">
                  <c:v>0.40084388185654007</c:v>
                </c:pt>
                <c:pt idx="2">
                  <c:v>0.18672199170124482</c:v>
                </c:pt>
                <c:pt idx="3">
                  <c:v>0.19528619528619529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7.4408117249154457E-2</c:v>
                </c:pt>
                <c:pt idx="1">
                  <c:v>0.12025316455696203</c:v>
                </c:pt>
                <c:pt idx="2">
                  <c:v>2.4896265560165973E-2</c:v>
                </c:pt>
                <c:pt idx="3">
                  <c:v>5.7239057239057242E-2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2.367531003382187E-2</c:v>
                </c:pt>
                <c:pt idx="1">
                  <c:v>2.7426160337552744E-2</c:v>
                </c:pt>
                <c:pt idx="2">
                  <c:v>4.1493775933609959E-3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Across Arizona Schools  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0.92740926157697123</c:v>
                </c:pt>
                <c:pt idx="1">
                  <c:v>0.83367983367983367</c:v>
                </c:pt>
                <c:pt idx="2">
                  <c:v>0.75146771037181992</c:v>
                </c:pt>
                <c:pt idx="3">
                  <c:v>0.72727272727272729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2.7534418022528161E-2</c:v>
                </c:pt>
                <c:pt idx="1">
                  <c:v>0.10602910602910603</c:v>
                </c:pt>
                <c:pt idx="2">
                  <c:v>0.18395303326810175</c:v>
                </c:pt>
                <c:pt idx="3">
                  <c:v>0.17045454545454544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2.002503128911139E-2</c:v>
                </c:pt>
                <c:pt idx="1">
                  <c:v>3.7422037422037424E-2</c:v>
                </c:pt>
                <c:pt idx="2">
                  <c:v>5.4794520547945202E-2</c:v>
                </c:pt>
                <c:pt idx="3">
                  <c:v>6.8181818181818177E-2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6.2578222778473091E-3</c:v>
                </c:pt>
                <c:pt idx="1">
                  <c:v>6.2370062370062374E-3</c:v>
                </c:pt>
                <c:pt idx="2">
                  <c:v>5.8708414872798431E-3</c:v>
                </c:pt>
                <c:pt idx="3">
                  <c:v>2.2727272727272728E-2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1.8773466833541929E-2</c:v>
                </c:pt>
                <c:pt idx="1">
                  <c:v>1.6632016632016633E-2</c:v>
                </c:pt>
                <c:pt idx="2">
                  <c:v>3.9138943248532287E-3</c:v>
                </c:pt>
                <c:pt idx="3">
                  <c:v>1.1363636363636364E-2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Across Arizona Schools  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0.55702917771883287</c:v>
                </c:pt>
                <c:pt idx="1">
                  <c:v>0.27674418604651163</c:v>
                </c:pt>
                <c:pt idx="2">
                  <c:v>0.19816513761467891</c:v>
                </c:pt>
                <c:pt idx="3">
                  <c:v>0.18235294117647058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0.26657824933687002</c:v>
                </c:pt>
                <c:pt idx="1">
                  <c:v>0.35813953488372091</c:v>
                </c:pt>
                <c:pt idx="2">
                  <c:v>0.23119266055045873</c:v>
                </c:pt>
                <c:pt idx="3">
                  <c:v>0.1588235294117647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0.13925729442970822</c:v>
                </c:pt>
                <c:pt idx="1">
                  <c:v>0.27209302325581397</c:v>
                </c:pt>
                <c:pt idx="2">
                  <c:v>0.41467889908256883</c:v>
                </c:pt>
                <c:pt idx="3">
                  <c:v>0.49411764705882355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2.1220159151193633E-2</c:v>
                </c:pt>
                <c:pt idx="1">
                  <c:v>7.441860465116279E-2</c:v>
                </c:pt>
                <c:pt idx="2">
                  <c:v>0.13577981651376148</c:v>
                </c:pt>
                <c:pt idx="3">
                  <c:v>0.14117647058823529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1.5915119363395226E-2</c:v>
                </c:pt>
                <c:pt idx="1">
                  <c:v>1.8604651162790697E-2</c:v>
                </c:pt>
                <c:pt idx="2">
                  <c:v>2.0183486238532111E-2</c:v>
                </c:pt>
                <c:pt idx="3">
                  <c:v>2.3529411764705882E-2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2021-22 Chronically Absent Students by Race/Ethnicity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47C-4C78-BCA2-E9B153C2663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47C-4C78-BCA2-E9B153C2663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47C-4C78-BCA2-E9B153C2663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47C-4C78-BCA2-E9B153C2663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47C-4C78-BCA2-E9B153C2663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47C-4C78-BCA2-E9B153C2663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47C-4C78-BCA2-E9B153C2663E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7C-4C78-BCA2-E9B153C2663E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7C-4C78-BCA2-E9B153C2663E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7C-4C78-BCA2-E9B153C266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30617</c:v>
                </c:pt>
                <c:pt idx="1">
                  <c:v>7001</c:v>
                </c:pt>
                <c:pt idx="2">
                  <c:v>32921</c:v>
                </c:pt>
                <c:pt idx="3">
                  <c:v>279837</c:v>
                </c:pt>
                <c:pt idx="4">
                  <c:v>18869</c:v>
                </c:pt>
                <c:pt idx="5">
                  <c:v>2123</c:v>
                </c:pt>
                <c:pt idx="6">
                  <c:v>151810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47C-4C78-BCA2-E9B153C26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21-22 Chronic Absence Levels Across Arizona Schools by School Type</a:t>
            </a:r>
            <a:endParaRPr lang="en-US" sz="140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0.84207459207459212</c:v>
                </c:pt>
                <c:pt idx="1">
                  <c:v>0.81818181818181823</c:v>
                </c:pt>
                <c:pt idx="2">
                  <c:v>0.9642857142857143</c:v>
                </c:pt>
                <c:pt idx="3">
                  <c:v>0.87903225806451613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0.10431235431235432</c:v>
                </c:pt>
                <c:pt idx="1">
                  <c:v>9.0909090909090912E-2</c:v>
                </c:pt>
                <c:pt idx="2">
                  <c:v>0</c:v>
                </c:pt>
                <c:pt idx="3">
                  <c:v>1.6129032258064516E-2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3.7296037296037296E-2</c:v>
                </c:pt>
                <c:pt idx="1">
                  <c:v>9.0909090909090912E-2</c:v>
                </c:pt>
                <c:pt idx="2">
                  <c:v>0</c:v>
                </c:pt>
                <c:pt idx="3">
                  <c:v>2.4193548387096774E-2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5.244755244755245E-3</c:v>
                </c:pt>
                <c:pt idx="1">
                  <c:v>0</c:v>
                </c:pt>
                <c:pt idx="2">
                  <c:v>3.5714285714285712E-2</c:v>
                </c:pt>
                <c:pt idx="3">
                  <c:v>2.4193548387096774E-2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1.1072261072261072E-2</c:v>
                </c:pt>
                <c:pt idx="1">
                  <c:v>0</c:v>
                </c:pt>
                <c:pt idx="2">
                  <c:v>0</c:v>
                </c:pt>
                <c:pt idx="3">
                  <c:v>5.6451612903225805E-2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21-22 Chronic Absence Levels Across Arizona Schools by Concentration of Poverty*</a:t>
            </a:r>
          </a:p>
          <a:p>
            <a:pPr>
              <a:defRPr sz="1400"/>
            </a:pPr>
            <a:r>
              <a:rPr lang="en-US" sz="900" b="1" i="0" u="none" strike="noStrike" baseline="0">
                <a:effectLst/>
              </a:rPr>
              <a:t>* Defined as percent of students eligible for free- or reduced-price meals </a:t>
            </a:r>
            <a:endParaRPr lang="en-US" sz="9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0.94197952218430037</c:v>
                </c:pt>
                <c:pt idx="1">
                  <c:v>0.9375</c:v>
                </c:pt>
                <c:pt idx="2">
                  <c:v>0.96320346320346317</c:v>
                </c:pt>
                <c:pt idx="3">
                  <c:v>0.78134556574923553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3.7542662116040959E-2</c:v>
                </c:pt>
                <c:pt idx="1">
                  <c:v>1.0416666666666666E-2</c:v>
                </c:pt>
                <c:pt idx="2">
                  <c:v>1.948051948051948E-2</c:v>
                </c:pt>
                <c:pt idx="3">
                  <c:v>0.16819571865443425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6.8259385665529011E-3</c:v>
                </c:pt>
                <c:pt idx="1">
                  <c:v>2.6041666666666668E-2</c:v>
                </c:pt>
                <c:pt idx="2">
                  <c:v>6.4935064935064939E-3</c:v>
                </c:pt>
                <c:pt idx="3">
                  <c:v>3.82262996941896E-2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3.4129692832764505E-3</c:v>
                </c:pt>
                <c:pt idx="1">
                  <c:v>5.208333333333333E-3</c:v>
                </c:pt>
                <c:pt idx="2">
                  <c:v>0</c:v>
                </c:pt>
                <c:pt idx="3">
                  <c:v>4.5871559633027525E-3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1.0238907849829351E-2</c:v>
                </c:pt>
                <c:pt idx="1">
                  <c:v>2.0833333333333332E-2</c:v>
                </c:pt>
                <c:pt idx="2">
                  <c:v>1.0822510822510822E-2</c:v>
                </c:pt>
                <c:pt idx="3">
                  <c:v>7.6452599388379203E-3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Arizona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0.84260230849947537</c:v>
                </c:pt>
                <c:pt idx="1">
                  <c:v>0.80939947780678856</c:v>
                </c:pt>
                <c:pt idx="2">
                  <c:v>0.89655172413793105</c:v>
                </c:pt>
                <c:pt idx="3">
                  <c:v>0.864951768488746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0.10178384050367262</c:v>
                </c:pt>
                <c:pt idx="1">
                  <c:v>0.12271540469973891</c:v>
                </c:pt>
                <c:pt idx="2">
                  <c:v>7.3275862068965511E-2</c:v>
                </c:pt>
                <c:pt idx="3">
                  <c:v>6.7524115755627015E-2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3.5676810073452254E-2</c:v>
                </c:pt>
                <c:pt idx="1">
                  <c:v>4.1775456919060053E-2</c:v>
                </c:pt>
                <c:pt idx="2">
                  <c:v>2.1551724137931036E-2</c:v>
                </c:pt>
                <c:pt idx="3">
                  <c:v>4.1800643086816719E-2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7.3452256033578172E-3</c:v>
                </c:pt>
                <c:pt idx="1">
                  <c:v>5.2219321148825066E-3</c:v>
                </c:pt>
                <c:pt idx="2">
                  <c:v>0</c:v>
                </c:pt>
                <c:pt idx="3">
                  <c:v>1.2861736334405145E-2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1.2591815320041973E-2</c:v>
                </c:pt>
                <c:pt idx="1">
                  <c:v>2.0887728459530026E-2</c:v>
                </c:pt>
                <c:pt idx="2">
                  <c:v>8.6206896551724137E-3</c:v>
                </c:pt>
                <c:pt idx="3">
                  <c:v>1.2861736334405145E-2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Arizona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678</c:v>
                </c:pt>
                <c:pt idx="1">
                  <c:v>508</c:v>
                </c:pt>
                <c:pt idx="2">
                  <c:v>532</c:v>
                </c:pt>
                <c:pt idx="3">
                  <c:v>146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1590</c:v>
                </c:pt>
                <c:pt idx="1">
                  <c:v>182</c:v>
                </c:pt>
                <c:pt idx="2">
                  <c:v>68</c:v>
                </c:pt>
                <c:pt idx="3">
                  <c:v>13</c:v>
                </c:pt>
                <c:pt idx="4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Arizona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0.35703001579778831</c:v>
                </c:pt>
                <c:pt idx="1">
                  <c:v>0.26750921537651395</c:v>
                </c:pt>
                <c:pt idx="2">
                  <c:v>0.28014744602422326</c:v>
                </c:pt>
                <c:pt idx="3">
                  <c:v>7.6882569773565029E-2</c:v>
                </c:pt>
                <c:pt idx="4">
                  <c:v>1.8430753027909426E-2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0.8461947844598191</c:v>
                </c:pt>
                <c:pt idx="1">
                  <c:v>9.6860031931878657E-2</c:v>
                </c:pt>
                <c:pt idx="2">
                  <c:v>3.6189462480042574E-2</c:v>
                </c:pt>
                <c:pt idx="3">
                  <c:v>6.9185737094199038E-3</c:v>
                </c:pt>
                <c:pt idx="4">
                  <c:v>1.3837147418839808E-2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 Arizona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0.26534140017286084</c:v>
                </c:pt>
                <c:pt idx="1">
                  <c:v>0.45689655172413796</c:v>
                </c:pt>
                <c:pt idx="2">
                  <c:v>0.54588235294117649</c:v>
                </c:pt>
                <c:pt idx="3">
                  <c:v>0.38095238095238093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0.28176318063958511</c:v>
                </c:pt>
                <c:pt idx="1">
                  <c:v>0.31465517241379309</c:v>
                </c:pt>
                <c:pt idx="2">
                  <c:v>0.21882352941176469</c:v>
                </c:pt>
                <c:pt idx="3">
                  <c:v>0.19047619047619047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0.34312878133102853</c:v>
                </c:pt>
                <c:pt idx="1">
                  <c:v>0.17672413793103448</c:v>
                </c:pt>
                <c:pt idx="2">
                  <c:v>0.17176470588235293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9.507346585998272E-2</c:v>
                </c:pt>
                <c:pt idx="1">
                  <c:v>3.017241379310345E-2</c:v>
                </c:pt>
                <c:pt idx="2">
                  <c:v>4.7058823529411764E-2</c:v>
                </c:pt>
                <c:pt idx="3">
                  <c:v>0.10714285714285714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1.4693171996542784E-2</c:v>
                </c:pt>
                <c:pt idx="1">
                  <c:v>2.1551724137931036E-2</c:v>
                </c:pt>
                <c:pt idx="2">
                  <c:v>1.6470588235294119E-2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 Levels Across Arizona Schools by School Type</a:t>
            </a:r>
            <a:endParaRPr lang="en-US" sz="140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0.34508952794357028</c:v>
                </c:pt>
                <c:pt idx="1">
                  <c:v>0.7142857142857143</c:v>
                </c:pt>
                <c:pt idx="2">
                  <c:v>0.95454545454545459</c:v>
                </c:pt>
                <c:pt idx="3">
                  <c:v>0.59259259259259256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0.27129679869777534</c:v>
                </c:pt>
                <c:pt idx="1">
                  <c:v>0.14285714285714285</c:v>
                </c:pt>
                <c:pt idx="2">
                  <c:v>4.5454545454545456E-2</c:v>
                </c:pt>
                <c:pt idx="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0.2875746066196419</c:v>
                </c:pt>
                <c:pt idx="1">
                  <c:v>0.14285714285714285</c:v>
                </c:pt>
                <c:pt idx="2">
                  <c:v>0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7.8133478024959305E-2</c:v>
                </c:pt>
                <c:pt idx="1">
                  <c:v>0</c:v>
                </c:pt>
                <c:pt idx="2">
                  <c:v>0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1.7905588714053174E-2</c:v>
                </c:pt>
                <c:pt idx="1">
                  <c:v>0</c:v>
                </c:pt>
                <c:pt idx="2">
                  <c:v>0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Arizona Schools by Concentration of Poverty*</a:t>
            </a:r>
          </a:p>
          <a:p>
            <a:pPr>
              <a:defRPr sz="1400"/>
            </a:pPr>
            <a:r>
              <a:rPr lang="en-US" sz="900" b="1" i="0" u="none" strike="noStrike" baseline="0">
                <a:effectLst/>
              </a:rPr>
              <a:t>* Defined as percent of students eligible for free- or reduced-price meals </a:t>
            </a:r>
            <a:endParaRPr lang="en-US" sz="900" b="1">
              <a:effectLst/>
            </a:endParaRPr>
          </a:p>
        </c:rich>
      </c:tx>
      <c:layout>
        <c:manualLayout>
          <c:xMode val="edge"/>
          <c:yMode val="edge"/>
          <c:x val="0.18297219894583991"/>
          <c:y val="1.699716713881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0.54700854700854706</c:v>
                </c:pt>
                <c:pt idx="1">
                  <c:v>0.39560439560439559</c:v>
                </c:pt>
                <c:pt idx="2">
                  <c:v>0.14089347079037801</c:v>
                </c:pt>
                <c:pt idx="3">
                  <c:v>3.1674208144796379E-2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0.30598290598290601</c:v>
                </c:pt>
                <c:pt idx="1">
                  <c:v>0.36483516483516482</c:v>
                </c:pt>
                <c:pt idx="2">
                  <c:v>0.28178694158075601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0.12649572649572649</c:v>
                </c:pt>
                <c:pt idx="1">
                  <c:v>0.2153846153846154</c:v>
                </c:pt>
                <c:pt idx="2">
                  <c:v>0.49828178694158076</c:v>
                </c:pt>
                <c:pt idx="3">
                  <c:v>0.5339366515837104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1.1965811965811967E-2</c:v>
                </c:pt>
                <c:pt idx="1">
                  <c:v>1.9780219780219779E-2</c:v>
                </c:pt>
                <c:pt idx="2">
                  <c:v>6.5292096219931275E-2</c:v>
                </c:pt>
                <c:pt idx="3">
                  <c:v>0.2669683257918552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8.5470085470085479E-3</c:v>
                </c:pt>
                <c:pt idx="1">
                  <c:v>4.3956043956043956E-3</c:v>
                </c:pt>
                <c:pt idx="2">
                  <c:v>1.3745704467353952E-2</c:v>
                </c:pt>
                <c:pt idx="3">
                  <c:v>4.9773755656108594E-2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  <a:ext uri="{147F2762-F138-4A5C-976F-8EAC2B608ADB}">
              <a16:predDERef xmlns:a16="http://schemas.microsoft.com/office/drawing/2014/main" pre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  <a:ext uri="{147F2762-F138-4A5C-976F-8EAC2B608ADB}">
              <a16:predDERef xmlns:a16="http://schemas.microsoft.com/office/drawing/2014/main" pre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  <a:ext uri="{147F2762-F138-4A5C-976F-8EAC2B608ADB}">
              <a16:predDERef xmlns:a16="http://schemas.microsoft.com/office/drawing/2014/main" pre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  <a:ext uri="{147F2762-F138-4A5C-976F-8EAC2B608ADB}">
              <a16:predDERef xmlns:a16="http://schemas.microsoft.com/office/drawing/2014/main" pre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  <a:ext uri="{147F2762-F138-4A5C-976F-8EAC2B608ADB}">
              <a16:predDERef xmlns:a16="http://schemas.microsoft.com/office/drawing/2014/main" pre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  <a:ext uri="{147F2762-F138-4A5C-976F-8EAC2B608ADB}">
              <a16:predDERef xmlns:a16="http://schemas.microsoft.com/office/drawing/2014/main" pre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  <a:ext uri="{147F2762-F138-4A5C-976F-8EAC2B608ADB}">
              <a16:predDERef xmlns:a16="http://schemas.microsoft.com/office/drawing/2014/main" pre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  <a:ext uri="{147F2762-F138-4A5C-976F-8EAC2B608ADB}">
              <a16:predDERef xmlns:a16="http://schemas.microsoft.com/office/drawing/2014/main" pre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  <a:ext uri="{147F2762-F138-4A5C-976F-8EAC2B608ADB}">
              <a16:predDERef xmlns:a16="http://schemas.microsoft.com/office/drawing/2014/main" pre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930275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C13528E3-31DC-CB4E-8339-8410146ECF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CE0B6F3-50D2-4355-AB5A-2253D136FEFF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EC125D-036B-0849-B0F6-2C96A2ABC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7818B0-C49E-4FAB-B2CC-C5E8495567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1DCA63-91D4-48EB-8ED1-84A8EB641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28515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678</v>
      </c>
      <c r="C15" s="44">
        <v>1590</v>
      </c>
      <c r="D15" s="45">
        <f t="shared" ref="D15:D20" si="0">C15-B15</f>
        <v>912</v>
      </c>
      <c r="F15" s="1"/>
    </row>
    <row r="16" spans="1:6" ht="15.75" x14ac:dyDescent="0.25">
      <c r="A16" s="43" t="s">
        <v>7</v>
      </c>
      <c r="B16" s="44">
        <v>508</v>
      </c>
      <c r="C16" s="44">
        <v>182</v>
      </c>
      <c r="D16" s="45">
        <f t="shared" si="0"/>
        <v>-326</v>
      </c>
      <c r="F16" s="1"/>
    </row>
    <row r="17" spans="1:6" ht="15.75" x14ac:dyDescent="0.25">
      <c r="A17" s="43" t="s">
        <v>8</v>
      </c>
      <c r="B17" s="44">
        <v>532</v>
      </c>
      <c r="C17" s="44">
        <v>68</v>
      </c>
      <c r="D17" s="45">
        <f t="shared" si="0"/>
        <v>-464</v>
      </c>
      <c r="F17" s="1"/>
    </row>
    <row r="18" spans="1:6" ht="15.75" x14ac:dyDescent="0.25">
      <c r="A18" s="43" t="s">
        <v>9</v>
      </c>
      <c r="B18" s="44">
        <v>146</v>
      </c>
      <c r="C18" s="44">
        <v>13</v>
      </c>
      <c r="D18" s="45">
        <f t="shared" si="0"/>
        <v>-133</v>
      </c>
      <c r="F18" s="1"/>
    </row>
    <row r="19" spans="1:6" ht="15.75" x14ac:dyDescent="0.25">
      <c r="A19" s="43" t="s">
        <v>10</v>
      </c>
      <c r="B19" s="44">
        <v>35</v>
      </c>
      <c r="C19" s="44">
        <v>26</v>
      </c>
      <c r="D19" s="45">
        <f t="shared" si="0"/>
        <v>-9</v>
      </c>
      <c r="F19" s="1"/>
    </row>
    <row r="20" spans="1:6" ht="15.75" x14ac:dyDescent="0.25">
      <c r="A20" s="46" t="s">
        <v>11</v>
      </c>
      <c r="B20" s="50">
        <f>SUM(B15:B19)</f>
        <v>1899</v>
      </c>
      <c r="C20" s="50">
        <f>SUM(C15:C19)</f>
        <v>1879</v>
      </c>
      <c r="D20" s="46">
        <f t="shared" si="0"/>
        <v>-20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0.35703001579778831</v>
      </c>
      <c r="C32" s="47">
        <f>C15/C20</f>
        <v>0.8461947844598191</v>
      </c>
      <c r="D32" s="47">
        <f>C32-B32</f>
        <v>0.48916476866203079</v>
      </c>
    </row>
    <row r="33" spans="1:6" ht="15.75" x14ac:dyDescent="0.25">
      <c r="A33" s="43" t="s">
        <v>7</v>
      </c>
      <c r="B33" s="47">
        <f>B16/B20</f>
        <v>0.26750921537651395</v>
      </c>
      <c r="C33" s="47">
        <f>C16/C20</f>
        <v>9.6860031931878657E-2</v>
      </c>
      <c r="D33" s="47">
        <f>C33-B33</f>
        <v>-0.17064918344463531</v>
      </c>
    </row>
    <row r="34" spans="1:6" ht="15.75" x14ac:dyDescent="0.25">
      <c r="A34" s="43" t="s">
        <v>8</v>
      </c>
      <c r="B34" s="47">
        <f>B17/B20</f>
        <v>0.28014744602422326</v>
      </c>
      <c r="C34" s="47">
        <f>C17/C20</f>
        <v>3.6189462480042574E-2</v>
      </c>
      <c r="D34" s="47">
        <f>C34-B34</f>
        <v>-0.24395798354418069</v>
      </c>
    </row>
    <row r="35" spans="1:6" ht="15.75" x14ac:dyDescent="0.25">
      <c r="A35" s="43" t="s">
        <v>9</v>
      </c>
      <c r="B35" s="47">
        <f>B18/B20</f>
        <v>7.6882569773565029E-2</v>
      </c>
      <c r="C35" s="47">
        <f>C18/C20</f>
        <v>6.9185737094199038E-3</v>
      </c>
      <c r="D35" s="47">
        <f>C35-B35</f>
        <v>-6.996399606414512E-2</v>
      </c>
    </row>
    <row r="36" spans="1:6" ht="15.75" x14ac:dyDescent="0.25">
      <c r="A36" s="43" t="s">
        <v>10</v>
      </c>
      <c r="B36" s="47">
        <f>B19/B20</f>
        <v>1.8430753027909426E-2</v>
      </c>
      <c r="C36" s="47">
        <f>C19/C20</f>
        <v>1.3837147418839808E-2</v>
      </c>
      <c r="D36" s="47">
        <f>C36-B36</f>
        <v>-4.5936056090696183E-3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307</v>
      </c>
      <c r="C55" s="3">
        <v>106</v>
      </c>
      <c r="D55" s="13">
        <v>232</v>
      </c>
      <c r="E55" s="3">
        <v>32</v>
      </c>
      <c r="F55" s="16">
        <f>SUM(B55:E55)</f>
        <v>677</v>
      </c>
    </row>
    <row r="56" spans="1:8" x14ac:dyDescent="0.25">
      <c r="A56" s="5" t="s">
        <v>7</v>
      </c>
      <c r="B56" s="3">
        <v>326</v>
      </c>
      <c r="C56" s="3">
        <v>73</v>
      </c>
      <c r="D56" s="13">
        <v>93</v>
      </c>
      <c r="E56" s="3">
        <v>16</v>
      </c>
      <c r="F56" s="16">
        <f>SUM(B56:E56)</f>
        <v>508</v>
      </c>
    </row>
    <row r="57" spans="1:8" x14ac:dyDescent="0.25">
      <c r="A57" s="5" t="s">
        <v>8</v>
      </c>
      <c r="B57" s="3">
        <v>397</v>
      </c>
      <c r="C57" s="3">
        <v>41</v>
      </c>
      <c r="D57" s="13">
        <v>73</v>
      </c>
      <c r="E57" s="3">
        <v>21</v>
      </c>
      <c r="F57" s="16">
        <f>SUM(B57:E57)</f>
        <v>532</v>
      </c>
    </row>
    <row r="58" spans="1:8" x14ac:dyDescent="0.25">
      <c r="A58" s="5" t="s">
        <v>9</v>
      </c>
      <c r="B58" s="3">
        <v>110</v>
      </c>
      <c r="C58" s="3">
        <v>7</v>
      </c>
      <c r="D58" s="13">
        <v>20</v>
      </c>
      <c r="E58" s="3">
        <v>9</v>
      </c>
      <c r="F58" s="16">
        <f>SUM(B58:E58)</f>
        <v>146</v>
      </c>
    </row>
    <row r="59" spans="1:8" x14ac:dyDescent="0.25">
      <c r="A59" s="5" t="s">
        <v>10</v>
      </c>
      <c r="B59" s="3">
        <v>17</v>
      </c>
      <c r="C59" s="3">
        <v>5</v>
      </c>
      <c r="D59" s="13">
        <v>7</v>
      </c>
      <c r="E59" s="3">
        <v>6</v>
      </c>
      <c r="F59" s="16">
        <f>SUM(B59:E59)</f>
        <v>35</v>
      </c>
    </row>
    <row r="60" spans="1:8" x14ac:dyDescent="0.25">
      <c r="A60" s="7" t="s">
        <v>11</v>
      </c>
      <c r="B60" s="49">
        <f>SUM(B55:B59)</f>
        <v>1157</v>
      </c>
      <c r="C60" s="49">
        <f>SUM(C55:C59)</f>
        <v>232</v>
      </c>
      <c r="D60" s="49">
        <f>SUM(D55:D59)</f>
        <v>425</v>
      </c>
      <c r="E60" s="49">
        <f>SUM(E55:E59)</f>
        <v>84</v>
      </c>
      <c r="F60" s="17">
        <f>SUM(F55:F59)</f>
        <v>1898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0.26534140017286084</v>
      </c>
      <c r="C62" s="4">
        <f>C55/C60</f>
        <v>0.45689655172413796</v>
      </c>
      <c r="D62" s="4">
        <f>D55/D60</f>
        <v>0.54588235294117649</v>
      </c>
      <c r="E62" s="4">
        <f>E55/E60</f>
        <v>0.38095238095238093</v>
      </c>
    </row>
    <row r="63" spans="1:8" x14ac:dyDescent="0.25">
      <c r="A63" s="5" t="s">
        <v>7</v>
      </c>
      <c r="B63" s="4">
        <f>B56/B60</f>
        <v>0.28176318063958511</v>
      </c>
      <c r="C63" s="4">
        <f>C56/C60</f>
        <v>0.31465517241379309</v>
      </c>
      <c r="D63" s="4">
        <f>D56/D60</f>
        <v>0.21882352941176469</v>
      </c>
      <c r="E63" s="4">
        <f>E56/E60</f>
        <v>0.19047619047619047</v>
      </c>
    </row>
    <row r="64" spans="1:8" x14ac:dyDescent="0.25">
      <c r="A64" s="5" t="s">
        <v>8</v>
      </c>
      <c r="B64" s="4">
        <f>B57/B60</f>
        <v>0.34312878133102853</v>
      </c>
      <c r="C64" s="4">
        <f>C57/C60</f>
        <v>0.17672413793103448</v>
      </c>
      <c r="D64" s="4">
        <f>D57/D60</f>
        <v>0.17176470588235293</v>
      </c>
      <c r="E64" s="4">
        <f>E57/E60</f>
        <v>0.25</v>
      </c>
    </row>
    <row r="65" spans="1:9" x14ac:dyDescent="0.25">
      <c r="A65" s="5" t="s">
        <v>9</v>
      </c>
      <c r="B65" s="4">
        <f>B58/B60</f>
        <v>9.507346585998272E-2</v>
      </c>
      <c r="C65" s="4">
        <f>C58/C60</f>
        <v>3.017241379310345E-2</v>
      </c>
      <c r="D65" s="4">
        <f>D58/D60</f>
        <v>4.7058823529411764E-2</v>
      </c>
      <c r="E65" s="4">
        <f>E58/E60</f>
        <v>0.10714285714285714</v>
      </c>
    </row>
    <row r="66" spans="1:9" x14ac:dyDescent="0.25">
      <c r="A66" s="5" t="s">
        <v>10</v>
      </c>
      <c r="B66" s="4">
        <f>B59/B60</f>
        <v>1.4693171996542784E-2</v>
      </c>
      <c r="C66" s="4">
        <f>C59/C60</f>
        <v>2.1551724137931036E-2</v>
      </c>
      <c r="D66" s="4">
        <f>D59/D60</f>
        <v>1.6470588235294119E-2</v>
      </c>
      <c r="E66" s="4">
        <f>E59/E60</f>
        <v>7.1428571428571425E-2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958</v>
      </c>
      <c r="C68" s="3">
        <v>211</v>
      </c>
      <c r="D68" s="13">
        <v>374</v>
      </c>
      <c r="E68" s="3">
        <v>47</v>
      </c>
      <c r="F68" s="16">
        <f>SUM(B68:E68)</f>
        <v>1590</v>
      </c>
      <c r="G68" s="8"/>
      <c r="H68" s="8"/>
      <c r="I68" s="8"/>
    </row>
    <row r="69" spans="1:9" x14ac:dyDescent="0.25">
      <c r="A69" s="5" t="s">
        <v>7</v>
      </c>
      <c r="B69" s="3">
        <v>125</v>
      </c>
      <c r="C69" s="3">
        <v>11</v>
      </c>
      <c r="D69" s="13">
        <v>28</v>
      </c>
      <c r="E69" s="3">
        <v>18</v>
      </c>
      <c r="F69" s="16">
        <f>SUM(B69:E69)</f>
        <v>182</v>
      </c>
    </row>
    <row r="70" spans="1:9" x14ac:dyDescent="0.25">
      <c r="A70" s="5" t="s">
        <v>8</v>
      </c>
      <c r="B70" s="3">
        <v>36</v>
      </c>
      <c r="C70" s="3">
        <v>4</v>
      </c>
      <c r="D70" s="13">
        <v>20</v>
      </c>
      <c r="E70" s="3">
        <v>8</v>
      </c>
      <c r="F70" s="16">
        <f>SUM(B70:E70)</f>
        <v>68</v>
      </c>
    </row>
    <row r="71" spans="1:9" x14ac:dyDescent="0.25">
      <c r="A71" s="5" t="s">
        <v>9</v>
      </c>
      <c r="B71" s="3">
        <v>4</v>
      </c>
      <c r="C71" s="3">
        <v>2</v>
      </c>
      <c r="D71" s="13">
        <v>6</v>
      </c>
      <c r="E71" s="3">
        <v>1</v>
      </c>
      <c r="F71" s="16">
        <f>SUM(B71:E71)</f>
        <v>13</v>
      </c>
    </row>
    <row r="72" spans="1:9" x14ac:dyDescent="0.25">
      <c r="A72" s="5" t="s">
        <v>10</v>
      </c>
      <c r="B72" s="3">
        <v>18</v>
      </c>
      <c r="C72" s="3">
        <v>0</v>
      </c>
      <c r="D72" s="13">
        <v>8</v>
      </c>
      <c r="E72" s="3">
        <v>0</v>
      </c>
      <c r="F72" s="16">
        <f>SUM(B72:E72)</f>
        <v>26</v>
      </c>
    </row>
    <row r="73" spans="1:9" x14ac:dyDescent="0.25">
      <c r="A73" s="7" t="s">
        <v>11</v>
      </c>
      <c r="B73" s="49">
        <f>SUM(B68:B72)</f>
        <v>1141</v>
      </c>
      <c r="C73" s="49">
        <f>SUM(C68:C72)</f>
        <v>228</v>
      </c>
      <c r="D73" s="49">
        <f>SUM(D68:D72)</f>
        <v>436</v>
      </c>
      <c r="E73" s="49">
        <f>SUM(E68:E72)</f>
        <v>74</v>
      </c>
      <c r="F73" s="17">
        <f>SUM(F68:F72)</f>
        <v>1879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0.83961437335670464</v>
      </c>
      <c r="C75" s="4">
        <f>C68/C73</f>
        <v>0.92543859649122806</v>
      </c>
      <c r="D75" s="4">
        <f>D68/D73</f>
        <v>0.85779816513761464</v>
      </c>
      <c r="E75" s="4">
        <f>E68/E73</f>
        <v>0.63513513513513509</v>
      </c>
    </row>
    <row r="76" spans="1:9" x14ac:dyDescent="0.25">
      <c r="A76" s="5" t="s">
        <v>7</v>
      </c>
      <c r="B76" s="4">
        <f>B69/B73</f>
        <v>0.10955302366345311</v>
      </c>
      <c r="C76" s="4">
        <f>C69/C73</f>
        <v>4.8245614035087717E-2</v>
      </c>
      <c r="D76" s="4">
        <f>D69/D73</f>
        <v>6.4220183486238536E-2</v>
      </c>
      <c r="E76" s="4">
        <f>E69/E73</f>
        <v>0.24324324324324326</v>
      </c>
    </row>
    <row r="77" spans="1:9" x14ac:dyDescent="0.25">
      <c r="A77" s="5" t="s">
        <v>8</v>
      </c>
      <c r="B77" s="4">
        <f>B70/B73</f>
        <v>3.1551270815074493E-2</v>
      </c>
      <c r="C77" s="4">
        <f>C70/C73</f>
        <v>1.7543859649122806E-2</v>
      </c>
      <c r="D77" s="4">
        <f>D70/D73</f>
        <v>4.5871559633027525E-2</v>
      </c>
      <c r="E77" s="4">
        <f>E70/E73</f>
        <v>0.10810810810810811</v>
      </c>
    </row>
    <row r="78" spans="1:9" x14ac:dyDescent="0.25">
      <c r="A78" s="5" t="s">
        <v>9</v>
      </c>
      <c r="B78" s="4">
        <f>B71/B73</f>
        <v>3.5056967572304996E-3</v>
      </c>
      <c r="C78" s="4">
        <f>C71/C73</f>
        <v>8.771929824561403E-3</v>
      </c>
      <c r="D78" s="4">
        <f>D71/D73</f>
        <v>1.3761467889908258E-2</v>
      </c>
      <c r="E78" s="4">
        <f>E71/E73</f>
        <v>1.3513513513513514E-2</v>
      </c>
    </row>
    <row r="79" spans="1:9" x14ac:dyDescent="0.25">
      <c r="A79" s="5" t="s">
        <v>10</v>
      </c>
      <c r="B79" s="4">
        <f>B72/B73</f>
        <v>1.5775635407537247E-2</v>
      </c>
      <c r="C79" s="4">
        <f>C72/C73</f>
        <v>0</v>
      </c>
      <c r="D79" s="4">
        <f>D72/D73</f>
        <v>1.834862385321101E-2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636</v>
      </c>
      <c r="C83" s="16">
        <v>5</v>
      </c>
      <c r="D83" s="16">
        <v>21</v>
      </c>
      <c r="E83" s="16">
        <v>16</v>
      </c>
      <c r="F83" s="16">
        <f>SUM(B83:E83)</f>
        <v>678</v>
      </c>
    </row>
    <row r="84" spans="1:6" x14ac:dyDescent="0.25">
      <c r="A84" s="15" t="s">
        <v>7</v>
      </c>
      <c r="B84" s="16">
        <v>500</v>
      </c>
      <c r="C84" s="16">
        <v>1</v>
      </c>
      <c r="D84" s="16">
        <v>1</v>
      </c>
      <c r="E84" s="16">
        <v>6</v>
      </c>
      <c r="F84" s="16">
        <f>SUM(B84:E84)</f>
        <v>508</v>
      </c>
    </row>
    <row r="85" spans="1:6" x14ac:dyDescent="0.25">
      <c r="A85" s="15" t="s">
        <v>8</v>
      </c>
      <c r="B85" s="16">
        <v>530</v>
      </c>
      <c r="C85" s="16">
        <v>1</v>
      </c>
      <c r="D85" s="16">
        <v>0</v>
      </c>
      <c r="E85" s="16">
        <v>1</v>
      </c>
      <c r="F85" s="16">
        <f>SUM(B85:E85)</f>
        <v>532</v>
      </c>
    </row>
    <row r="86" spans="1:6" x14ac:dyDescent="0.25">
      <c r="A86" s="15" t="s">
        <v>9</v>
      </c>
      <c r="B86" s="16">
        <v>144</v>
      </c>
      <c r="C86" s="16">
        <v>0</v>
      </c>
      <c r="D86" s="16">
        <v>0</v>
      </c>
      <c r="E86" s="16">
        <v>2</v>
      </c>
      <c r="F86" s="16">
        <f>SUM(B86:E86)</f>
        <v>146</v>
      </c>
    </row>
    <row r="87" spans="1:6" x14ac:dyDescent="0.25">
      <c r="A87" s="15" t="s">
        <v>10</v>
      </c>
      <c r="B87" s="16">
        <v>33</v>
      </c>
      <c r="C87" s="16">
        <v>0</v>
      </c>
      <c r="D87" s="16">
        <v>0</v>
      </c>
      <c r="E87" s="16">
        <v>2</v>
      </c>
      <c r="F87" s="16">
        <f>SUM(B87:E87)</f>
        <v>35</v>
      </c>
    </row>
    <row r="88" spans="1:6" x14ac:dyDescent="0.25">
      <c r="A88" s="17" t="s">
        <v>11</v>
      </c>
      <c r="B88" s="49">
        <f>SUM(B83:B87)</f>
        <v>1843</v>
      </c>
      <c r="C88" s="49">
        <f>SUM(C83:C87)</f>
        <v>7</v>
      </c>
      <c r="D88" s="49">
        <f>SUM(D83:D87)</f>
        <v>22</v>
      </c>
      <c r="E88" s="49">
        <f>SUM(E83:E87)</f>
        <v>27</v>
      </c>
      <c r="F88" s="17">
        <f>SUM(F83:F87)</f>
        <v>1899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0.34508952794357028</v>
      </c>
      <c r="C90" s="19">
        <f>C83/C88</f>
        <v>0.7142857142857143</v>
      </c>
      <c r="D90" s="19">
        <f>D83/D88</f>
        <v>0.95454545454545459</v>
      </c>
      <c r="E90" s="19">
        <f>E83/E88</f>
        <v>0.59259259259259256</v>
      </c>
      <c r="F90" s="14"/>
    </row>
    <row r="91" spans="1:6" x14ac:dyDescent="0.25">
      <c r="A91" s="15" t="s">
        <v>7</v>
      </c>
      <c r="B91" s="19">
        <f>B84/B88</f>
        <v>0.27129679869777534</v>
      </c>
      <c r="C91" s="19">
        <f>C84/C88</f>
        <v>0.14285714285714285</v>
      </c>
      <c r="D91" s="19">
        <f>D84/D88</f>
        <v>4.5454545454545456E-2</v>
      </c>
      <c r="E91" s="19">
        <f>E84/E88</f>
        <v>0.22222222222222221</v>
      </c>
      <c r="F91" s="14"/>
    </row>
    <row r="92" spans="1:6" x14ac:dyDescent="0.25">
      <c r="A92" s="15" t="s">
        <v>8</v>
      </c>
      <c r="B92" s="19">
        <f>B85/B88</f>
        <v>0.2875746066196419</v>
      </c>
      <c r="C92" s="19">
        <f>C85/C88</f>
        <v>0.14285714285714285</v>
      </c>
      <c r="D92" s="19">
        <f>D85/D88</f>
        <v>0</v>
      </c>
      <c r="E92" s="19">
        <f>E85/E88</f>
        <v>3.7037037037037035E-2</v>
      </c>
      <c r="F92" s="14"/>
    </row>
    <row r="93" spans="1:6" x14ac:dyDescent="0.25">
      <c r="A93" s="15" t="s">
        <v>9</v>
      </c>
      <c r="B93" s="19">
        <f>B86/B88</f>
        <v>7.8133478024959305E-2</v>
      </c>
      <c r="C93" s="19">
        <f>C86/C88</f>
        <v>0</v>
      </c>
      <c r="D93" s="19">
        <f>D86/D88</f>
        <v>0</v>
      </c>
      <c r="E93" s="19">
        <f>E86/E88</f>
        <v>7.407407407407407E-2</v>
      </c>
      <c r="F93" s="14"/>
    </row>
    <row r="94" spans="1:6" x14ac:dyDescent="0.25">
      <c r="A94" s="15" t="s">
        <v>10</v>
      </c>
      <c r="B94" s="19">
        <f>B87/B88</f>
        <v>1.7905588714053174E-2</v>
      </c>
      <c r="C94" s="19">
        <f>C87/C88</f>
        <v>0</v>
      </c>
      <c r="D94" s="19">
        <f>D87/D88</f>
        <v>0</v>
      </c>
      <c r="E94" s="19">
        <f>E87/E88</f>
        <v>7.407407407407407E-2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1445</v>
      </c>
      <c r="C97" s="16">
        <v>9</v>
      </c>
      <c r="D97" s="16">
        <v>27</v>
      </c>
      <c r="E97" s="16">
        <v>109</v>
      </c>
      <c r="F97" s="16">
        <f>SUM(B97:E97)</f>
        <v>1590</v>
      </c>
    </row>
    <row r="98" spans="1:6" x14ac:dyDescent="0.25">
      <c r="A98" s="15" t="s">
        <v>7</v>
      </c>
      <c r="B98" s="16">
        <v>179</v>
      </c>
      <c r="C98" s="16">
        <v>1</v>
      </c>
      <c r="D98" s="16">
        <v>0</v>
      </c>
      <c r="E98" s="16">
        <v>2</v>
      </c>
      <c r="F98" s="16">
        <f>SUM(B98:E98)</f>
        <v>182</v>
      </c>
    </row>
    <row r="99" spans="1:6" x14ac:dyDescent="0.25">
      <c r="A99" s="15" t="s">
        <v>8</v>
      </c>
      <c r="B99" s="16">
        <v>64</v>
      </c>
      <c r="C99" s="16">
        <v>1</v>
      </c>
      <c r="D99" s="16">
        <v>0</v>
      </c>
      <c r="E99" s="16">
        <v>3</v>
      </c>
      <c r="F99" s="16">
        <f>SUM(B99:E99)</f>
        <v>68</v>
      </c>
    </row>
    <row r="100" spans="1:6" x14ac:dyDescent="0.25">
      <c r="A100" s="15" t="s">
        <v>9</v>
      </c>
      <c r="B100" s="16">
        <v>9</v>
      </c>
      <c r="C100" s="16">
        <v>0</v>
      </c>
      <c r="D100" s="16">
        <v>1</v>
      </c>
      <c r="E100" s="16">
        <v>3</v>
      </c>
      <c r="F100" s="16">
        <f>SUM(B100:E100)</f>
        <v>13</v>
      </c>
    </row>
    <row r="101" spans="1:6" x14ac:dyDescent="0.25">
      <c r="A101" s="15" t="s">
        <v>10</v>
      </c>
      <c r="B101" s="16">
        <v>19</v>
      </c>
      <c r="C101" s="16">
        <v>0</v>
      </c>
      <c r="D101" s="16">
        <v>0</v>
      </c>
      <c r="E101" s="16">
        <v>7</v>
      </c>
      <c r="F101" s="16">
        <f>SUM(B101:E101)</f>
        <v>26</v>
      </c>
    </row>
    <row r="102" spans="1:6" x14ac:dyDescent="0.25">
      <c r="A102" s="17" t="s">
        <v>11</v>
      </c>
      <c r="B102" s="49">
        <f>SUM(B97:B101)</f>
        <v>1716</v>
      </c>
      <c r="C102" s="49">
        <f>SUM(C97:C101)</f>
        <v>11</v>
      </c>
      <c r="D102" s="49">
        <f>SUM(D97:D101)</f>
        <v>28</v>
      </c>
      <c r="E102" s="49">
        <f>SUM(E97:E101)</f>
        <v>124</v>
      </c>
      <c r="F102" s="17">
        <f>SUM(F97:F101)</f>
        <v>1879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0.84207459207459212</v>
      </c>
      <c r="C104" s="19">
        <f>C97/C102</f>
        <v>0.81818181818181823</v>
      </c>
      <c r="D104" s="19">
        <f>D97/D102</f>
        <v>0.9642857142857143</v>
      </c>
      <c r="E104" s="19">
        <f>E97/E102</f>
        <v>0.87903225806451613</v>
      </c>
      <c r="F104" s="14"/>
    </row>
    <row r="105" spans="1:6" x14ac:dyDescent="0.25">
      <c r="A105" s="15" t="s">
        <v>7</v>
      </c>
      <c r="B105" s="19">
        <f>B98/B102</f>
        <v>0.10431235431235432</v>
      </c>
      <c r="C105" s="19">
        <f>C98/C102</f>
        <v>9.0909090909090912E-2</v>
      </c>
      <c r="D105" s="19">
        <f>D98/D102</f>
        <v>0</v>
      </c>
      <c r="E105" s="19">
        <f>E98/E102</f>
        <v>1.6129032258064516E-2</v>
      </c>
      <c r="F105" s="14"/>
    </row>
    <row r="106" spans="1:6" x14ac:dyDescent="0.25">
      <c r="A106" s="15" t="s">
        <v>8</v>
      </c>
      <c r="B106" s="19">
        <f>B99/B102</f>
        <v>3.7296037296037296E-2</v>
      </c>
      <c r="C106" s="19">
        <f>C99/C102</f>
        <v>9.0909090909090912E-2</v>
      </c>
      <c r="D106" s="19">
        <f>D99/D102</f>
        <v>0</v>
      </c>
      <c r="E106" s="19">
        <f>E99/E102</f>
        <v>2.4193548387096774E-2</v>
      </c>
      <c r="F106" s="14"/>
    </row>
    <row r="107" spans="1:6" x14ac:dyDescent="0.25">
      <c r="A107" s="15" t="s">
        <v>9</v>
      </c>
      <c r="B107" s="19">
        <f>B100/B102</f>
        <v>5.244755244755245E-3</v>
      </c>
      <c r="C107" s="19">
        <f>C100/C102</f>
        <v>0</v>
      </c>
      <c r="D107" s="19">
        <f>D100/D102</f>
        <v>3.5714285714285712E-2</v>
      </c>
      <c r="E107" s="19">
        <f>E100/E102</f>
        <v>2.4193548387096774E-2</v>
      </c>
      <c r="F107" s="14"/>
    </row>
    <row r="108" spans="1:6" x14ac:dyDescent="0.25">
      <c r="A108" s="15" t="s">
        <v>10</v>
      </c>
      <c r="B108" s="19">
        <f>B101/B102</f>
        <v>1.1072261072261072E-2</v>
      </c>
      <c r="C108" s="19">
        <f>C101/C102</f>
        <v>0</v>
      </c>
      <c r="D108" s="19">
        <f>D101/D102</f>
        <v>0</v>
      </c>
      <c r="E108" s="19">
        <f>E101/E102</f>
        <v>5.6451612903225805E-2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320</v>
      </c>
      <c r="C112" s="16">
        <v>180</v>
      </c>
      <c r="D112" s="16">
        <v>41</v>
      </c>
      <c r="E112" s="16">
        <v>7</v>
      </c>
      <c r="F112" s="16">
        <f>SUM(B112:E112)</f>
        <v>548</v>
      </c>
    </row>
    <row r="113" spans="1:6" x14ac:dyDescent="0.25">
      <c r="A113" s="15" t="s">
        <v>7</v>
      </c>
      <c r="B113" s="16">
        <v>179</v>
      </c>
      <c r="C113" s="16">
        <v>166</v>
      </c>
      <c r="D113" s="16">
        <v>82</v>
      </c>
      <c r="E113" s="16">
        <v>26</v>
      </c>
      <c r="F113" s="16">
        <f>SUM(B113:E113)</f>
        <v>453</v>
      </c>
    </row>
    <row r="114" spans="1:6" x14ac:dyDescent="0.25">
      <c r="A114" s="15" t="s">
        <v>8</v>
      </c>
      <c r="B114" s="16">
        <v>74</v>
      </c>
      <c r="C114" s="16">
        <v>98</v>
      </c>
      <c r="D114" s="16">
        <v>145</v>
      </c>
      <c r="E114" s="16">
        <v>118</v>
      </c>
      <c r="F114" s="16">
        <f>SUM(B114:E114)</f>
        <v>435</v>
      </c>
    </row>
    <row r="115" spans="1:6" x14ac:dyDescent="0.25">
      <c r="A115" s="15" t="s">
        <v>9</v>
      </c>
      <c r="B115" s="16">
        <v>7</v>
      </c>
      <c r="C115" s="16">
        <v>9</v>
      </c>
      <c r="D115" s="16">
        <v>19</v>
      </c>
      <c r="E115" s="16">
        <v>59</v>
      </c>
      <c r="F115" s="16">
        <f>SUM(B115:E115)</f>
        <v>94</v>
      </c>
    </row>
    <row r="116" spans="1:6" x14ac:dyDescent="0.25">
      <c r="A116" s="15" t="s">
        <v>10</v>
      </c>
      <c r="B116" s="16">
        <v>5</v>
      </c>
      <c r="C116" s="16">
        <v>2</v>
      </c>
      <c r="D116" s="16">
        <v>4</v>
      </c>
      <c r="E116" s="16">
        <v>11</v>
      </c>
      <c r="F116" s="16">
        <f>SUM(B116:E116)</f>
        <v>22</v>
      </c>
    </row>
    <row r="117" spans="1:6" x14ac:dyDescent="0.25">
      <c r="A117" s="21" t="s">
        <v>11</v>
      </c>
      <c r="B117" s="49">
        <f>SUM(B112:B116)</f>
        <v>585</v>
      </c>
      <c r="C117" s="49">
        <f>SUM(C112:C116)</f>
        <v>455</v>
      </c>
      <c r="D117" s="49">
        <f>SUM(D112:D116)</f>
        <v>291</v>
      </c>
      <c r="E117" s="49">
        <f>SUM(E112:E116)</f>
        <v>221</v>
      </c>
      <c r="F117" s="17">
        <f>SUM(F112:F116)</f>
        <v>1552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0.54700854700854706</v>
      </c>
      <c r="C119" s="19">
        <f>C112/C117</f>
        <v>0.39560439560439559</v>
      </c>
      <c r="D119" s="19">
        <f>D112/D117</f>
        <v>0.14089347079037801</v>
      </c>
      <c r="E119" s="19">
        <f>E112/E117</f>
        <v>3.1674208144796379E-2</v>
      </c>
      <c r="F119" s="14"/>
    </row>
    <row r="120" spans="1:6" x14ac:dyDescent="0.25">
      <c r="A120" s="15" t="s">
        <v>7</v>
      </c>
      <c r="B120" s="19">
        <f>B113/B117</f>
        <v>0.30598290598290601</v>
      </c>
      <c r="C120" s="19">
        <f>C113/C117</f>
        <v>0.36483516483516482</v>
      </c>
      <c r="D120" s="19">
        <f>D113/D117</f>
        <v>0.28178694158075601</v>
      </c>
      <c r="E120" s="19">
        <f>E113/E117</f>
        <v>0.11764705882352941</v>
      </c>
      <c r="F120" s="14"/>
    </row>
    <row r="121" spans="1:6" x14ac:dyDescent="0.25">
      <c r="A121" s="15" t="s">
        <v>8</v>
      </c>
      <c r="B121" s="19">
        <f>B114/B117</f>
        <v>0.12649572649572649</v>
      </c>
      <c r="C121" s="19">
        <f>C114/C117</f>
        <v>0.2153846153846154</v>
      </c>
      <c r="D121" s="19">
        <f>D114/D117</f>
        <v>0.49828178694158076</v>
      </c>
      <c r="E121" s="19">
        <f>E114/E117</f>
        <v>0.5339366515837104</v>
      </c>
      <c r="F121" s="14"/>
    </row>
    <row r="122" spans="1:6" x14ac:dyDescent="0.25">
      <c r="A122" s="15" t="s">
        <v>9</v>
      </c>
      <c r="B122" s="19">
        <f>B115/B117</f>
        <v>1.1965811965811967E-2</v>
      </c>
      <c r="C122" s="19">
        <f>C115/C117</f>
        <v>1.9780219780219779E-2</v>
      </c>
      <c r="D122" s="19">
        <f>D115/D117</f>
        <v>6.5292096219931275E-2</v>
      </c>
      <c r="E122" s="19">
        <f>E115/E117</f>
        <v>0.2669683257918552</v>
      </c>
      <c r="F122" s="14"/>
    </row>
    <row r="123" spans="1:6" x14ac:dyDescent="0.25">
      <c r="A123" s="15" t="s">
        <v>10</v>
      </c>
      <c r="B123" s="19">
        <f>B116/B117</f>
        <v>8.5470085470085479E-3</v>
      </c>
      <c r="C123" s="19">
        <f>C116/C117</f>
        <v>4.3956043956043956E-3</v>
      </c>
      <c r="D123" s="19">
        <f>D116/D117</f>
        <v>1.3745704467353952E-2</v>
      </c>
      <c r="E123" s="19">
        <f>E116/E117</f>
        <v>4.9773755656108594E-2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276</v>
      </c>
      <c r="C125" s="16">
        <v>180</v>
      </c>
      <c r="D125" s="16">
        <v>445</v>
      </c>
      <c r="E125" s="16">
        <v>511</v>
      </c>
      <c r="F125" s="16">
        <f>SUM(B125:E125)</f>
        <v>1412</v>
      </c>
    </row>
    <row r="126" spans="1:6" x14ac:dyDescent="0.25">
      <c r="A126" s="15" t="s">
        <v>7</v>
      </c>
      <c r="B126" s="16">
        <v>11</v>
      </c>
      <c r="C126" s="16">
        <v>2</v>
      </c>
      <c r="D126" s="16">
        <v>9</v>
      </c>
      <c r="E126" s="16">
        <v>110</v>
      </c>
      <c r="F126" s="16">
        <f>SUM(B126:E126)</f>
        <v>132</v>
      </c>
    </row>
    <row r="127" spans="1:6" x14ac:dyDescent="0.25">
      <c r="A127" s="15" t="s">
        <v>8</v>
      </c>
      <c r="B127" s="16">
        <v>2</v>
      </c>
      <c r="C127" s="16">
        <v>5</v>
      </c>
      <c r="D127" s="16">
        <v>3</v>
      </c>
      <c r="E127" s="16">
        <v>25</v>
      </c>
      <c r="F127" s="16">
        <f>SUM(B127:E127)</f>
        <v>35</v>
      </c>
    </row>
    <row r="128" spans="1:6" x14ac:dyDescent="0.25">
      <c r="A128" s="15" t="s">
        <v>9</v>
      </c>
      <c r="B128" s="16">
        <v>1</v>
      </c>
      <c r="C128" s="16">
        <v>1</v>
      </c>
      <c r="D128" s="16">
        <v>0</v>
      </c>
      <c r="E128" s="16">
        <v>3</v>
      </c>
      <c r="F128" s="16">
        <f>SUM(B128:E128)</f>
        <v>5</v>
      </c>
    </row>
    <row r="129" spans="1:6" x14ac:dyDescent="0.25">
      <c r="A129" s="15" t="s">
        <v>10</v>
      </c>
      <c r="B129" s="16">
        <v>3</v>
      </c>
      <c r="C129" s="16">
        <v>4</v>
      </c>
      <c r="D129" s="16">
        <v>5</v>
      </c>
      <c r="E129" s="16">
        <v>5</v>
      </c>
      <c r="F129" s="16">
        <f>SUM(B129:E129)</f>
        <v>17</v>
      </c>
    </row>
    <row r="130" spans="1:6" x14ac:dyDescent="0.25">
      <c r="A130" s="21" t="s">
        <v>11</v>
      </c>
      <c r="B130" s="49">
        <f>SUM(B125:B129)</f>
        <v>293</v>
      </c>
      <c r="C130" s="49">
        <f>SUM(C125:C129)</f>
        <v>192</v>
      </c>
      <c r="D130" s="49">
        <f>SUM(D125:D129)</f>
        <v>462</v>
      </c>
      <c r="E130" s="49">
        <f>SUM(E125:E129)</f>
        <v>654</v>
      </c>
      <c r="F130" s="17">
        <f>SUM(F125:F129)</f>
        <v>1601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0.94197952218430037</v>
      </c>
      <c r="C132" s="19">
        <f>C125/C130</f>
        <v>0.9375</v>
      </c>
      <c r="D132" s="19">
        <f>D125/D130</f>
        <v>0.96320346320346317</v>
      </c>
      <c r="E132" s="19">
        <f>E125/E130</f>
        <v>0.78134556574923553</v>
      </c>
      <c r="F132" s="14"/>
    </row>
    <row r="133" spans="1:6" x14ac:dyDescent="0.25">
      <c r="A133" s="15" t="s">
        <v>7</v>
      </c>
      <c r="B133" s="19">
        <f>B126/B130</f>
        <v>3.7542662116040959E-2</v>
      </c>
      <c r="C133" s="19">
        <f>C126/C130</f>
        <v>1.0416666666666666E-2</v>
      </c>
      <c r="D133" s="19">
        <f>D126/D130</f>
        <v>1.948051948051948E-2</v>
      </c>
      <c r="E133" s="19">
        <f>E126/E130</f>
        <v>0.16819571865443425</v>
      </c>
      <c r="F133" s="14"/>
    </row>
    <row r="134" spans="1:6" x14ac:dyDescent="0.25">
      <c r="A134" s="15" t="s">
        <v>8</v>
      </c>
      <c r="B134" s="19">
        <f>B127/B130</f>
        <v>6.8259385665529011E-3</v>
      </c>
      <c r="C134" s="19">
        <f>C127/C130</f>
        <v>2.6041666666666668E-2</v>
      </c>
      <c r="D134" s="19">
        <f>D127/D130</f>
        <v>6.4935064935064939E-3</v>
      </c>
      <c r="E134" s="19">
        <f>E127/E130</f>
        <v>3.82262996941896E-2</v>
      </c>
      <c r="F134" s="14"/>
    </row>
    <row r="135" spans="1:6" x14ac:dyDescent="0.25">
      <c r="A135" s="15" t="s">
        <v>9</v>
      </c>
      <c r="B135" s="19">
        <f>B128/B130</f>
        <v>3.4129692832764505E-3</v>
      </c>
      <c r="C135" s="19">
        <f>C128/C130</f>
        <v>5.208333333333333E-3</v>
      </c>
      <c r="D135" s="19">
        <f>D128/D130</f>
        <v>0</v>
      </c>
      <c r="E135" s="19">
        <f>E128/E130</f>
        <v>4.5871559633027525E-3</v>
      </c>
      <c r="F135" s="14"/>
    </row>
    <row r="136" spans="1:6" x14ac:dyDescent="0.25">
      <c r="A136" s="15" t="s">
        <v>10</v>
      </c>
      <c r="B136" s="19">
        <f>B129/B130</f>
        <v>1.0238907849829351E-2</v>
      </c>
      <c r="C136" s="19">
        <f>C129/C130</f>
        <v>2.0833333333333332E-2</v>
      </c>
      <c r="D136" s="19">
        <f>D129/D130</f>
        <v>1.0822510822510822E-2</v>
      </c>
      <c r="E136" s="19">
        <f>E129/E130</f>
        <v>7.6452599388379203E-3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327</v>
      </c>
      <c r="C140" s="16">
        <v>103</v>
      </c>
      <c r="D140" s="16">
        <v>111</v>
      </c>
      <c r="E140" s="23">
        <v>137</v>
      </c>
      <c r="F140" s="16">
        <f>SUM(B140:E140)</f>
        <v>678</v>
      </c>
    </row>
    <row r="141" spans="1:6" x14ac:dyDescent="0.25">
      <c r="A141" s="15" t="s">
        <v>7</v>
      </c>
      <c r="B141" s="16">
        <v>234</v>
      </c>
      <c r="C141" s="16">
        <v>111</v>
      </c>
      <c r="D141" s="16">
        <v>78</v>
      </c>
      <c r="E141" s="23">
        <v>85</v>
      </c>
      <c r="F141" s="16">
        <f>SUM(B141:E141)</f>
        <v>508</v>
      </c>
    </row>
    <row r="142" spans="1:6" x14ac:dyDescent="0.25">
      <c r="A142" s="15" t="s">
        <v>8</v>
      </c>
      <c r="B142" s="16">
        <v>239</v>
      </c>
      <c r="C142" s="16">
        <v>190</v>
      </c>
      <c r="D142" s="16">
        <v>45</v>
      </c>
      <c r="E142" s="23">
        <v>58</v>
      </c>
      <c r="F142" s="16">
        <f>SUM(B142:E142)</f>
        <v>532</v>
      </c>
    </row>
    <row r="143" spans="1:6" x14ac:dyDescent="0.25">
      <c r="A143" s="15" t="s">
        <v>9</v>
      </c>
      <c r="B143" s="16">
        <v>66</v>
      </c>
      <c r="C143" s="16">
        <v>57</v>
      </c>
      <c r="D143" s="16">
        <v>6</v>
      </c>
      <c r="E143" s="23">
        <v>17</v>
      </c>
      <c r="F143" s="16">
        <f>SUM(B143:E143)</f>
        <v>146</v>
      </c>
    </row>
    <row r="144" spans="1:6" x14ac:dyDescent="0.25">
      <c r="A144" s="15" t="s">
        <v>10</v>
      </c>
      <c r="B144" s="16">
        <v>21</v>
      </c>
      <c r="C144" s="16">
        <v>13</v>
      </c>
      <c r="D144" s="16">
        <v>1</v>
      </c>
      <c r="E144" s="23">
        <v>0</v>
      </c>
      <c r="F144" s="16">
        <f>SUM(B144:E144)</f>
        <v>35</v>
      </c>
    </row>
    <row r="145" spans="1:6" x14ac:dyDescent="0.25">
      <c r="A145" s="21" t="s">
        <v>11</v>
      </c>
      <c r="B145" s="49">
        <f>SUM(B140:B144)</f>
        <v>887</v>
      </c>
      <c r="C145" s="49">
        <f>SUM(C140:C144)</f>
        <v>474</v>
      </c>
      <c r="D145" s="49">
        <f>SUM(D140:D144)</f>
        <v>241</v>
      </c>
      <c r="E145" s="49">
        <f>SUM(E140:E144)</f>
        <v>297</v>
      </c>
      <c r="F145" s="17">
        <f>SUM(F140:F144)</f>
        <v>1899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0.3686583990980834</v>
      </c>
      <c r="C147" s="19">
        <f>C140/C145</f>
        <v>0.21729957805907174</v>
      </c>
      <c r="D147" s="19">
        <f>D140/D145</f>
        <v>0.46058091286307051</v>
      </c>
      <c r="E147" s="19">
        <f>E140/E145</f>
        <v>0.46127946127946129</v>
      </c>
      <c r="F147" s="14"/>
    </row>
    <row r="148" spans="1:6" x14ac:dyDescent="0.25">
      <c r="A148" s="15" t="s">
        <v>7</v>
      </c>
      <c r="B148" s="19">
        <f>B141/B145</f>
        <v>0.26381059751972941</v>
      </c>
      <c r="C148" s="19">
        <f>C141/C145</f>
        <v>0.23417721518987342</v>
      </c>
      <c r="D148" s="19">
        <f>D141/D145</f>
        <v>0.32365145228215769</v>
      </c>
      <c r="E148" s="19">
        <f>E141/E145</f>
        <v>0.28619528619528617</v>
      </c>
      <c r="F148" s="14"/>
    </row>
    <row r="149" spans="1:6" x14ac:dyDescent="0.25">
      <c r="A149" s="15" t="s">
        <v>8</v>
      </c>
      <c r="B149" s="19">
        <f>B142/B145</f>
        <v>0.26944757609921083</v>
      </c>
      <c r="C149" s="19">
        <f>C142/C145</f>
        <v>0.40084388185654007</v>
      </c>
      <c r="D149" s="19">
        <f>D142/D145</f>
        <v>0.18672199170124482</v>
      </c>
      <c r="E149" s="19">
        <f>E142/E145</f>
        <v>0.19528619528619529</v>
      </c>
      <c r="F149" s="14"/>
    </row>
    <row r="150" spans="1:6" x14ac:dyDescent="0.25">
      <c r="A150" s="15" t="s">
        <v>9</v>
      </c>
      <c r="B150" s="19">
        <f>B143/B145</f>
        <v>7.4408117249154457E-2</v>
      </c>
      <c r="C150" s="19">
        <f>C143/C145</f>
        <v>0.12025316455696203</v>
      </c>
      <c r="D150" s="19">
        <f>D143/D145</f>
        <v>2.4896265560165973E-2</v>
      </c>
      <c r="E150" s="19">
        <f>E143/E145</f>
        <v>5.7239057239057242E-2</v>
      </c>
      <c r="F150" s="14"/>
    </row>
    <row r="151" spans="1:6" x14ac:dyDescent="0.25">
      <c r="A151" s="15" t="s">
        <v>10</v>
      </c>
      <c r="B151" s="19">
        <f>B144/B145</f>
        <v>2.367531003382187E-2</v>
      </c>
      <c r="C151" s="19">
        <f>C144/C145</f>
        <v>2.7426160337552744E-2</v>
      </c>
      <c r="D151" s="19">
        <f>D144/D145</f>
        <v>4.1493775933609959E-3</v>
      </c>
      <c r="E151" s="19">
        <f>E144/E145</f>
        <v>0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803</v>
      </c>
      <c r="C153" s="16">
        <v>310</v>
      </c>
      <c r="D153" s="16">
        <v>208</v>
      </c>
      <c r="E153" s="23">
        <v>269</v>
      </c>
      <c r="F153" s="16">
        <f>SUM(B153:E153)</f>
        <v>1590</v>
      </c>
    </row>
    <row r="154" spans="1:6" x14ac:dyDescent="0.25">
      <c r="A154" s="15" t="s">
        <v>7</v>
      </c>
      <c r="B154" s="16">
        <v>97</v>
      </c>
      <c r="C154" s="16">
        <v>47</v>
      </c>
      <c r="D154" s="16">
        <v>17</v>
      </c>
      <c r="E154" s="23">
        <v>21</v>
      </c>
      <c r="F154" s="16">
        <f>SUM(B154:E154)</f>
        <v>182</v>
      </c>
    </row>
    <row r="155" spans="1:6" x14ac:dyDescent="0.25">
      <c r="A155" s="15" t="s">
        <v>8</v>
      </c>
      <c r="B155" s="16">
        <v>34</v>
      </c>
      <c r="C155" s="16">
        <v>16</v>
      </c>
      <c r="D155" s="16">
        <v>5</v>
      </c>
      <c r="E155" s="23">
        <v>13</v>
      </c>
      <c r="F155" s="16">
        <f>SUM(B155:E155)</f>
        <v>68</v>
      </c>
    </row>
    <row r="156" spans="1:6" x14ac:dyDescent="0.25">
      <c r="A156" s="15" t="s">
        <v>9</v>
      </c>
      <c r="B156" s="16">
        <v>7</v>
      </c>
      <c r="C156" s="16">
        <v>2</v>
      </c>
      <c r="D156" s="16">
        <v>0</v>
      </c>
      <c r="E156" s="23">
        <v>4</v>
      </c>
      <c r="F156" s="16">
        <f>SUM(B156:E156)</f>
        <v>13</v>
      </c>
    </row>
    <row r="157" spans="1:6" x14ac:dyDescent="0.25">
      <c r="A157" s="15" t="s">
        <v>10</v>
      </c>
      <c r="B157" s="16">
        <v>12</v>
      </c>
      <c r="C157" s="16">
        <v>8</v>
      </c>
      <c r="D157" s="16">
        <v>2</v>
      </c>
      <c r="E157" s="23">
        <v>4</v>
      </c>
      <c r="F157" s="16">
        <f>SUM(B157:E157)</f>
        <v>26</v>
      </c>
    </row>
    <row r="158" spans="1:6" x14ac:dyDescent="0.25">
      <c r="A158" s="21" t="s">
        <v>11</v>
      </c>
      <c r="B158" s="49">
        <f>SUM(B153:B157)</f>
        <v>953</v>
      </c>
      <c r="C158" s="49">
        <f>SUM(C153:C157)</f>
        <v>383</v>
      </c>
      <c r="D158" s="49">
        <f>SUM(D153:D157)</f>
        <v>232</v>
      </c>
      <c r="E158" s="49">
        <f>SUM(E153:E157)</f>
        <v>311</v>
      </c>
      <c r="F158" s="17">
        <f>SUM(F153:F157)</f>
        <v>1879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0.84260230849947537</v>
      </c>
      <c r="C160" s="19">
        <f>C153/C158</f>
        <v>0.80939947780678856</v>
      </c>
      <c r="D160" s="19">
        <f>D153/D158</f>
        <v>0.89655172413793105</v>
      </c>
      <c r="E160" s="19">
        <f>E153/E158</f>
        <v>0.864951768488746</v>
      </c>
      <c r="F160" s="14"/>
    </row>
    <row r="161" spans="1:6" x14ac:dyDescent="0.25">
      <c r="A161" s="15" t="s">
        <v>7</v>
      </c>
      <c r="B161" s="19">
        <f>B154/B158</f>
        <v>0.10178384050367262</v>
      </c>
      <c r="C161" s="19">
        <f>C154/C158</f>
        <v>0.12271540469973891</v>
      </c>
      <c r="D161" s="19">
        <f>D154/D158</f>
        <v>7.3275862068965511E-2</v>
      </c>
      <c r="E161" s="19">
        <f>E154/E158</f>
        <v>6.7524115755627015E-2</v>
      </c>
      <c r="F161" s="14"/>
    </row>
    <row r="162" spans="1:6" x14ac:dyDescent="0.25">
      <c r="A162" s="15" t="s">
        <v>8</v>
      </c>
      <c r="B162" s="19">
        <f>B155/B158</f>
        <v>3.5676810073452254E-2</v>
      </c>
      <c r="C162" s="19">
        <f>C155/C158</f>
        <v>4.1775456919060053E-2</v>
      </c>
      <c r="D162" s="19">
        <f>D155/D158</f>
        <v>2.1551724137931036E-2</v>
      </c>
      <c r="E162" s="19">
        <f>E155/E158</f>
        <v>4.1800643086816719E-2</v>
      </c>
      <c r="F162" s="14"/>
    </row>
    <row r="163" spans="1:6" x14ac:dyDescent="0.25">
      <c r="A163" s="15" t="s">
        <v>9</v>
      </c>
      <c r="B163" s="19">
        <f>B156/B158</f>
        <v>7.3452256033578172E-3</v>
      </c>
      <c r="C163" s="19">
        <f>C156/C158</f>
        <v>5.2219321148825066E-3</v>
      </c>
      <c r="D163" s="19">
        <f>D156/D158</f>
        <v>0</v>
      </c>
      <c r="E163" s="19">
        <f>E156/E158</f>
        <v>1.2861736334405145E-2</v>
      </c>
      <c r="F163" s="14"/>
    </row>
    <row r="164" spans="1:6" x14ac:dyDescent="0.25">
      <c r="A164" s="15" t="s">
        <v>10</v>
      </c>
      <c r="B164" s="19">
        <f>B157/B158</f>
        <v>1.2591815320041973E-2</v>
      </c>
      <c r="C164" s="19">
        <f>C157/C158</f>
        <v>2.0887728459530026E-2</v>
      </c>
      <c r="D164" s="19">
        <f>D157/D158</f>
        <v>8.6206896551724137E-3</v>
      </c>
      <c r="E164" s="19">
        <f>E157/E158</f>
        <v>1.2861736334405145E-2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420</v>
      </c>
      <c r="C168" s="16">
        <v>119</v>
      </c>
      <c r="D168" s="16">
        <v>108</v>
      </c>
      <c r="E168" s="23">
        <v>31</v>
      </c>
      <c r="F168" s="16">
        <f>SUM(B168:E168)</f>
        <v>678</v>
      </c>
    </row>
    <row r="169" spans="1:6" x14ac:dyDescent="0.25">
      <c r="A169" s="15" t="s">
        <v>7</v>
      </c>
      <c r="B169" s="16">
        <v>201</v>
      </c>
      <c r="C169" s="16">
        <v>154</v>
      </c>
      <c r="D169" s="16">
        <v>126</v>
      </c>
      <c r="E169" s="23">
        <v>27</v>
      </c>
      <c r="F169" s="16">
        <f>SUM(B169:E169)</f>
        <v>508</v>
      </c>
    </row>
    <row r="170" spans="1:6" x14ac:dyDescent="0.25">
      <c r="A170" s="15" t="s">
        <v>8</v>
      </c>
      <c r="B170" s="16">
        <v>105</v>
      </c>
      <c r="C170" s="16">
        <v>117</v>
      </c>
      <c r="D170" s="16">
        <v>226</v>
      </c>
      <c r="E170" s="23">
        <v>84</v>
      </c>
      <c r="F170" s="16">
        <f>SUM(B170:E170)</f>
        <v>532</v>
      </c>
    </row>
    <row r="171" spans="1:6" x14ac:dyDescent="0.25">
      <c r="A171" s="15" t="s">
        <v>9</v>
      </c>
      <c r="B171" s="16">
        <v>16</v>
      </c>
      <c r="C171" s="16">
        <v>32</v>
      </c>
      <c r="D171" s="16">
        <v>74</v>
      </c>
      <c r="E171" s="23">
        <v>24</v>
      </c>
      <c r="F171" s="16">
        <f>SUM(B171:E171)</f>
        <v>146</v>
      </c>
    </row>
    <row r="172" spans="1:6" x14ac:dyDescent="0.25">
      <c r="A172" s="15" t="s">
        <v>10</v>
      </c>
      <c r="B172" s="16">
        <v>12</v>
      </c>
      <c r="C172" s="16">
        <v>8</v>
      </c>
      <c r="D172" s="16">
        <v>11</v>
      </c>
      <c r="E172" s="23">
        <v>4</v>
      </c>
      <c r="F172" s="16">
        <f>SUM(B172:E172)</f>
        <v>35</v>
      </c>
    </row>
    <row r="173" spans="1:6" x14ac:dyDescent="0.25">
      <c r="A173" s="21" t="s">
        <v>11</v>
      </c>
      <c r="B173" s="49">
        <f>SUM(B168:B172)</f>
        <v>754</v>
      </c>
      <c r="C173" s="49">
        <f>SUM(C168:C172)</f>
        <v>430</v>
      </c>
      <c r="D173" s="49">
        <f>SUM(D168:D172)</f>
        <v>545</v>
      </c>
      <c r="E173" s="49">
        <f>SUM(E168:E172)</f>
        <v>170</v>
      </c>
      <c r="F173" s="17">
        <f>SUM(F168:F172)</f>
        <v>1899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0.55702917771883287</v>
      </c>
      <c r="C175" s="19">
        <f>C168/C173</f>
        <v>0.27674418604651163</v>
      </c>
      <c r="D175" s="19">
        <f>D168/D173</f>
        <v>0.19816513761467891</v>
      </c>
      <c r="E175" s="19">
        <f>E168/E173</f>
        <v>0.18235294117647058</v>
      </c>
      <c r="F175" s="14"/>
    </row>
    <row r="176" spans="1:6" x14ac:dyDescent="0.25">
      <c r="A176" s="15" t="s">
        <v>7</v>
      </c>
      <c r="B176" s="19">
        <f>B169/B173</f>
        <v>0.26657824933687002</v>
      </c>
      <c r="C176" s="19">
        <f>C169/C173</f>
        <v>0.35813953488372091</v>
      </c>
      <c r="D176" s="19">
        <f>D169/D173</f>
        <v>0.23119266055045873</v>
      </c>
      <c r="E176" s="19">
        <f>E169/E173</f>
        <v>0.1588235294117647</v>
      </c>
      <c r="F176" s="14"/>
    </row>
    <row r="177" spans="1:6" x14ac:dyDescent="0.25">
      <c r="A177" s="15" t="s">
        <v>8</v>
      </c>
      <c r="B177" s="19">
        <f>B170/B173</f>
        <v>0.13925729442970822</v>
      </c>
      <c r="C177" s="19">
        <f>C170/C173</f>
        <v>0.27209302325581397</v>
      </c>
      <c r="D177" s="19">
        <f>D170/D173</f>
        <v>0.41467889908256883</v>
      </c>
      <c r="E177" s="19">
        <f>E170/E173</f>
        <v>0.49411764705882355</v>
      </c>
      <c r="F177" s="14"/>
    </row>
    <row r="178" spans="1:6" x14ac:dyDescent="0.25">
      <c r="A178" s="15" t="s">
        <v>9</v>
      </c>
      <c r="B178" s="19">
        <f>B171/B173</f>
        <v>2.1220159151193633E-2</v>
      </c>
      <c r="C178" s="19">
        <f>C171/C173</f>
        <v>7.441860465116279E-2</v>
      </c>
      <c r="D178" s="19">
        <f>D171/D173</f>
        <v>0.13577981651376148</v>
      </c>
      <c r="E178" s="19">
        <f>E171/E173</f>
        <v>0.14117647058823529</v>
      </c>
      <c r="F178" s="14"/>
    </row>
    <row r="179" spans="1:6" x14ac:dyDescent="0.25">
      <c r="A179" s="15" t="s">
        <v>10</v>
      </c>
      <c r="B179" s="19">
        <f>B172/B173</f>
        <v>1.5915119363395226E-2</v>
      </c>
      <c r="C179" s="19">
        <f>C172/C173</f>
        <v>1.8604651162790697E-2</v>
      </c>
      <c r="D179" s="19">
        <f>D172/D173</f>
        <v>2.0183486238532111E-2</v>
      </c>
      <c r="E179" s="19">
        <f>E172/E173</f>
        <v>2.3529411764705882E-2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741</v>
      </c>
      <c r="C181" s="16">
        <v>401</v>
      </c>
      <c r="D181" s="16">
        <v>384</v>
      </c>
      <c r="E181" s="23">
        <v>64</v>
      </c>
      <c r="F181" s="16">
        <f>SUM(B181:E181)</f>
        <v>1590</v>
      </c>
    </row>
    <row r="182" spans="1:6" x14ac:dyDescent="0.25">
      <c r="A182" s="15" t="s">
        <v>7</v>
      </c>
      <c r="B182" s="16">
        <v>22</v>
      </c>
      <c r="C182" s="16">
        <v>51</v>
      </c>
      <c r="D182" s="16">
        <v>94</v>
      </c>
      <c r="E182" s="23">
        <v>15</v>
      </c>
      <c r="F182" s="16">
        <f>SUM(B182:E182)</f>
        <v>182</v>
      </c>
    </row>
    <row r="183" spans="1:6" x14ac:dyDescent="0.25">
      <c r="A183" s="15" t="s">
        <v>8</v>
      </c>
      <c r="B183" s="16">
        <v>16</v>
      </c>
      <c r="C183" s="16">
        <v>18</v>
      </c>
      <c r="D183" s="16">
        <v>28</v>
      </c>
      <c r="E183" s="23">
        <v>6</v>
      </c>
      <c r="F183" s="16">
        <f>SUM(B183:E183)</f>
        <v>68</v>
      </c>
    </row>
    <row r="184" spans="1:6" x14ac:dyDescent="0.25">
      <c r="A184" s="15" t="s">
        <v>9</v>
      </c>
      <c r="B184" s="16">
        <v>5</v>
      </c>
      <c r="C184" s="16">
        <v>3</v>
      </c>
      <c r="D184" s="16">
        <v>3</v>
      </c>
      <c r="E184" s="23">
        <v>2</v>
      </c>
      <c r="F184" s="16">
        <f>SUM(B184:E184)</f>
        <v>13</v>
      </c>
    </row>
    <row r="185" spans="1:6" x14ac:dyDescent="0.25">
      <c r="A185" s="15" t="s">
        <v>10</v>
      </c>
      <c r="B185" s="16">
        <v>15</v>
      </c>
      <c r="C185" s="16">
        <v>8</v>
      </c>
      <c r="D185" s="16">
        <v>2</v>
      </c>
      <c r="E185" s="23">
        <v>1</v>
      </c>
      <c r="F185" s="16">
        <f>SUM(B185:E185)</f>
        <v>26</v>
      </c>
    </row>
    <row r="186" spans="1:6" x14ac:dyDescent="0.25">
      <c r="A186" s="21" t="s">
        <v>11</v>
      </c>
      <c r="B186" s="49">
        <f>SUM(B181:B185)</f>
        <v>799</v>
      </c>
      <c r="C186" s="49">
        <f>SUM(C181:C185)</f>
        <v>481</v>
      </c>
      <c r="D186" s="49">
        <f>SUM(D181:D185)</f>
        <v>511</v>
      </c>
      <c r="E186" s="49">
        <f>SUM(E181:E185)</f>
        <v>88</v>
      </c>
      <c r="F186" s="17">
        <f>SUM(F181:F185)</f>
        <v>1879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0.92740926157697123</v>
      </c>
      <c r="C188" s="19">
        <f>C181/C186</f>
        <v>0.83367983367983367</v>
      </c>
      <c r="D188" s="19">
        <f>D181/D186</f>
        <v>0.75146771037181992</v>
      </c>
      <c r="E188" s="19">
        <f>E181/E186</f>
        <v>0.72727272727272729</v>
      </c>
      <c r="F188" s="14"/>
    </row>
    <row r="189" spans="1:6" x14ac:dyDescent="0.25">
      <c r="A189" s="15" t="s">
        <v>7</v>
      </c>
      <c r="B189" s="19">
        <f>B182/B186</f>
        <v>2.7534418022528161E-2</v>
      </c>
      <c r="C189" s="19">
        <f>C182/C186</f>
        <v>0.10602910602910603</v>
      </c>
      <c r="D189" s="19">
        <f>D182/D186</f>
        <v>0.18395303326810175</v>
      </c>
      <c r="E189" s="19">
        <f>E182/E186</f>
        <v>0.17045454545454544</v>
      </c>
      <c r="F189" s="14"/>
    </row>
    <row r="190" spans="1:6" x14ac:dyDescent="0.25">
      <c r="A190" s="15" t="s">
        <v>8</v>
      </c>
      <c r="B190" s="19">
        <f>B183/B186</f>
        <v>2.002503128911139E-2</v>
      </c>
      <c r="C190" s="19">
        <f>C183/C186</f>
        <v>3.7422037422037424E-2</v>
      </c>
      <c r="D190" s="19">
        <f>D183/D186</f>
        <v>5.4794520547945202E-2</v>
      </c>
      <c r="E190" s="19">
        <f>E183/E186</f>
        <v>6.8181818181818177E-2</v>
      </c>
      <c r="F190" s="14"/>
    </row>
    <row r="191" spans="1:6" x14ac:dyDescent="0.25">
      <c r="A191" s="15" t="s">
        <v>9</v>
      </c>
      <c r="B191" s="19">
        <f>B184/B186</f>
        <v>6.2578222778473091E-3</v>
      </c>
      <c r="C191" s="19">
        <f>C184/C186</f>
        <v>6.2370062370062374E-3</v>
      </c>
      <c r="D191" s="19">
        <f>D184/D186</f>
        <v>5.8708414872798431E-3</v>
      </c>
      <c r="E191" s="19">
        <f>E184/E186</f>
        <v>2.2727272727272728E-2</v>
      </c>
      <c r="F191" s="14"/>
    </row>
    <row r="192" spans="1:6" x14ac:dyDescent="0.25">
      <c r="A192" s="15" t="s">
        <v>10</v>
      </c>
      <c r="B192" s="19">
        <f>B185/B186</f>
        <v>1.8773466833541929E-2</v>
      </c>
      <c r="C192" s="19">
        <f>C185/C186</f>
        <v>1.6632016632016633E-2</v>
      </c>
      <c r="D192" s="19">
        <f>D185/D186</f>
        <v>3.9138943248532287E-3</v>
      </c>
      <c r="E192" s="19">
        <f>E185/E186</f>
        <v>1.1363636363636364E-2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CFDCE-E47D-486B-B5B8-1DBC2F490FF9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7109375" customWidth="1"/>
    <col min="5" max="5" width="62.71093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102</v>
      </c>
      <c r="C11" s="57">
        <f>B11/B16</f>
        <v>0.16293929712460065</v>
      </c>
      <c r="E11" s="56">
        <v>0</v>
      </c>
      <c r="F11" s="44">
        <v>0</v>
      </c>
      <c r="G11" s="57">
        <f>F11/F16</f>
        <v>0</v>
      </c>
    </row>
    <row r="12" spans="1:7" s="54" customFormat="1" ht="15.75" x14ac:dyDescent="0.25">
      <c r="A12" s="43" t="s">
        <v>54</v>
      </c>
      <c r="B12" s="44">
        <v>3</v>
      </c>
      <c r="C12" s="57">
        <f>B12/B16</f>
        <v>4.7923322683706068E-3</v>
      </c>
      <c r="E12" s="43" t="s">
        <v>54</v>
      </c>
      <c r="F12" s="44">
        <v>3</v>
      </c>
      <c r="G12" s="57">
        <f>F12/F16</f>
        <v>2.1582733812949641E-2</v>
      </c>
    </row>
    <row r="13" spans="1:7" s="54" customFormat="1" ht="15.75" x14ac:dyDescent="0.25">
      <c r="A13" s="43" t="s">
        <v>55</v>
      </c>
      <c r="B13" s="44">
        <v>19</v>
      </c>
      <c r="C13" s="57">
        <f>B13/B16</f>
        <v>3.035143769968051E-2</v>
      </c>
      <c r="E13" s="43" t="s">
        <v>55</v>
      </c>
      <c r="F13" s="44">
        <v>8</v>
      </c>
      <c r="G13" s="57">
        <f>F13/F16</f>
        <v>5.7553956834532377E-2</v>
      </c>
    </row>
    <row r="14" spans="1:7" s="54" customFormat="1" ht="15.75" x14ac:dyDescent="0.25">
      <c r="A14" s="43" t="s">
        <v>56</v>
      </c>
      <c r="B14" s="44">
        <v>20</v>
      </c>
      <c r="C14" s="57">
        <f>B14/B16</f>
        <v>3.1948881789137379E-2</v>
      </c>
      <c r="E14" s="43" t="s">
        <v>56</v>
      </c>
      <c r="F14" s="44">
        <v>20</v>
      </c>
      <c r="G14" s="57">
        <f>F14/F16</f>
        <v>0.14388489208633093</v>
      </c>
    </row>
    <row r="15" spans="1:7" s="54" customFormat="1" ht="15.75" x14ac:dyDescent="0.25">
      <c r="A15" s="43" t="s">
        <v>57</v>
      </c>
      <c r="B15" s="44">
        <v>482</v>
      </c>
      <c r="C15" s="57">
        <f>B15/B16</f>
        <v>0.76996805111821087</v>
      </c>
      <c r="E15" s="43" t="s">
        <v>57</v>
      </c>
      <c r="F15" s="44">
        <v>108</v>
      </c>
      <c r="G15" s="57">
        <f>F15/F16</f>
        <v>0.7769784172661871</v>
      </c>
    </row>
    <row r="16" spans="1:7" ht="15.75" x14ac:dyDescent="0.25">
      <c r="A16" s="46" t="s">
        <v>11</v>
      </c>
      <c r="B16" s="58">
        <f>SUM(B11:B15)</f>
        <v>626</v>
      </c>
      <c r="C16" s="6"/>
      <c r="E16" s="46" t="s">
        <v>11</v>
      </c>
      <c r="F16" s="58">
        <f>SUM(F11:F15)</f>
        <v>139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3</v>
      </c>
      <c r="C25" s="57">
        <f>B25/B30</f>
        <v>3.3707865168539325E-2</v>
      </c>
      <c r="E25" s="56">
        <v>0</v>
      </c>
      <c r="F25" s="44"/>
      <c r="G25" s="57">
        <f>F25/F30</f>
        <v>0</v>
      </c>
    </row>
    <row r="26" spans="1:7" s="54" customFormat="1" ht="15.75" x14ac:dyDescent="0.25">
      <c r="A26" s="43" t="s">
        <v>61</v>
      </c>
      <c r="B26" s="44">
        <v>0</v>
      </c>
      <c r="C26" s="57">
        <f>B26/B30</f>
        <v>0</v>
      </c>
      <c r="E26" s="43" t="s">
        <v>61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55</v>
      </c>
      <c r="B27" s="44">
        <v>3</v>
      </c>
      <c r="C27" s="57">
        <f>B27/B30</f>
        <v>3.3707865168539325E-2</v>
      </c>
      <c r="E27" s="43" t="s">
        <v>55</v>
      </c>
      <c r="F27" s="44">
        <v>2</v>
      </c>
      <c r="G27" s="57">
        <f>F27/F30</f>
        <v>9.0909090909090912E-2</v>
      </c>
    </row>
    <row r="28" spans="1:7" s="54" customFormat="1" ht="15.75" x14ac:dyDescent="0.25">
      <c r="A28" s="43" t="s">
        <v>56</v>
      </c>
      <c r="B28" s="44">
        <v>1</v>
      </c>
      <c r="C28" s="57">
        <f>B28/B30</f>
        <v>1.1235955056179775E-2</v>
      </c>
      <c r="E28" s="43" t="s">
        <v>56</v>
      </c>
      <c r="F28" s="44">
        <v>1</v>
      </c>
      <c r="G28" s="57">
        <f>F28/F30</f>
        <v>4.5454545454545456E-2</v>
      </c>
    </row>
    <row r="29" spans="1:7" s="54" customFormat="1" ht="15.75" x14ac:dyDescent="0.25">
      <c r="A29" s="43" t="s">
        <v>57</v>
      </c>
      <c r="B29" s="44">
        <v>82</v>
      </c>
      <c r="C29" s="57">
        <f>B29/B30</f>
        <v>0.9213483146067416</v>
      </c>
      <c r="E29" s="43" t="s">
        <v>57</v>
      </c>
      <c r="F29" s="44">
        <v>19</v>
      </c>
      <c r="G29" s="57">
        <f>F29/F30</f>
        <v>0.86363636363636365</v>
      </c>
    </row>
    <row r="30" spans="1:7" s="54" customFormat="1" ht="15.75" x14ac:dyDescent="0.25">
      <c r="A30" s="46" t="s">
        <v>11</v>
      </c>
      <c r="B30" s="52">
        <f>SUM(B25:B29)</f>
        <v>89</v>
      </c>
      <c r="C30" s="53"/>
      <c r="E30" s="46" t="s">
        <v>11</v>
      </c>
      <c r="F30" s="52">
        <f>SUM(F25:F29)</f>
        <v>22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5</v>
      </c>
      <c r="C35" s="57">
        <f>B35/B40</f>
        <v>8.0645161290322578E-2</v>
      </c>
      <c r="E35" s="56">
        <v>0</v>
      </c>
      <c r="F35" s="44"/>
      <c r="G35" s="57">
        <f>F35/F40</f>
        <v>0</v>
      </c>
    </row>
    <row r="36" spans="1:7" ht="15.75" x14ac:dyDescent="0.25">
      <c r="A36" s="43" t="s">
        <v>61</v>
      </c>
      <c r="B36" s="44">
        <v>1</v>
      </c>
      <c r="C36" s="57">
        <f>B36/B40</f>
        <v>1.6129032258064516E-2</v>
      </c>
      <c r="E36" s="43" t="s">
        <v>61</v>
      </c>
      <c r="F36" s="44">
        <v>1</v>
      </c>
      <c r="G36" s="57">
        <f>F36/F40</f>
        <v>5.5555555555555552E-2</v>
      </c>
    </row>
    <row r="37" spans="1:7" ht="15.75" x14ac:dyDescent="0.25">
      <c r="A37" s="43" t="s">
        <v>55</v>
      </c>
      <c r="B37" s="44">
        <v>2</v>
      </c>
      <c r="C37" s="57">
        <f>B37/B40</f>
        <v>3.2258064516129031E-2</v>
      </c>
      <c r="E37" s="43" t="s">
        <v>55</v>
      </c>
      <c r="F37" s="44">
        <v>1</v>
      </c>
      <c r="G37" s="57">
        <f>F37/F40</f>
        <v>5.5555555555555552E-2</v>
      </c>
    </row>
    <row r="38" spans="1:7" ht="15.75" x14ac:dyDescent="0.25">
      <c r="A38" s="43" t="s">
        <v>56</v>
      </c>
      <c r="B38" s="44">
        <v>0</v>
      </c>
      <c r="C38" s="57">
        <f>B38/B40</f>
        <v>0</v>
      </c>
      <c r="E38" s="43" t="s">
        <v>56</v>
      </c>
      <c r="F38" s="44">
        <v>0</v>
      </c>
      <c r="G38" s="57">
        <f>F38/F40</f>
        <v>0</v>
      </c>
    </row>
    <row r="39" spans="1:7" ht="15.75" x14ac:dyDescent="0.25">
      <c r="A39" s="43" t="s">
        <v>57</v>
      </c>
      <c r="B39" s="44">
        <v>54</v>
      </c>
      <c r="C39" s="57">
        <f>B39/B40</f>
        <v>0.87096774193548387</v>
      </c>
      <c r="E39" s="43" t="s">
        <v>57</v>
      </c>
      <c r="F39" s="44">
        <v>16</v>
      </c>
      <c r="G39" s="57">
        <f>F39/F40</f>
        <v>0.88888888888888884</v>
      </c>
    </row>
    <row r="40" spans="1:7" ht="15.75" x14ac:dyDescent="0.25">
      <c r="A40" s="46" t="s">
        <v>11</v>
      </c>
      <c r="B40" s="52">
        <f>SUM(B35:B39)</f>
        <v>62</v>
      </c>
      <c r="C40" s="53"/>
      <c r="E40" s="46" t="s">
        <v>11</v>
      </c>
      <c r="F40" s="52">
        <f>SUM(F35:F39)</f>
        <v>18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3</v>
      </c>
      <c r="C45" s="57">
        <f>B45/B50</f>
        <v>2.4793388429752067E-2</v>
      </c>
      <c r="E45" s="56">
        <v>0</v>
      </c>
      <c r="F45" s="44"/>
      <c r="G45" s="57">
        <f>F45/F50</f>
        <v>0</v>
      </c>
    </row>
    <row r="46" spans="1:7" ht="15.75" x14ac:dyDescent="0.25">
      <c r="A46" s="43" t="s">
        <v>61</v>
      </c>
      <c r="B46" s="44">
        <v>0</v>
      </c>
      <c r="C46" s="57">
        <f>B46/B50</f>
        <v>0</v>
      </c>
      <c r="E46" s="43" t="s">
        <v>61</v>
      </c>
      <c r="F46" s="44">
        <v>0</v>
      </c>
      <c r="G46" s="57">
        <f>F46/F50</f>
        <v>0</v>
      </c>
    </row>
    <row r="47" spans="1:7" ht="15.75" x14ac:dyDescent="0.25">
      <c r="A47" s="43" t="s">
        <v>55</v>
      </c>
      <c r="B47" s="44">
        <v>2</v>
      </c>
      <c r="C47" s="57">
        <f>B47/B50</f>
        <v>1.6528925619834711E-2</v>
      </c>
      <c r="E47" s="43" t="s">
        <v>55</v>
      </c>
      <c r="F47" s="44">
        <v>0</v>
      </c>
      <c r="G47" s="57">
        <f>F47/F50</f>
        <v>0</v>
      </c>
    </row>
    <row r="48" spans="1:7" ht="15.75" x14ac:dyDescent="0.25">
      <c r="A48" s="43" t="s">
        <v>56</v>
      </c>
      <c r="B48" s="44">
        <v>2</v>
      </c>
      <c r="C48" s="57">
        <f>B48/B50</f>
        <v>1.6528925619834711E-2</v>
      </c>
      <c r="E48" s="43" t="s">
        <v>56</v>
      </c>
      <c r="F48" s="44">
        <v>2</v>
      </c>
      <c r="G48" s="57">
        <f>F48/F50</f>
        <v>6.6666666666666666E-2</v>
      </c>
    </row>
    <row r="49" spans="1:7" ht="15.75" x14ac:dyDescent="0.25">
      <c r="A49" s="43" t="s">
        <v>57</v>
      </c>
      <c r="B49" s="44">
        <v>114</v>
      </c>
      <c r="C49" s="57">
        <f>B49/B50</f>
        <v>0.94214876033057848</v>
      </c>
      <c r="E49" s="43" t="s">
        <v>57</v>
      </c>
      <c r="F49" s="44">
        <v>28</v>
      </c>
      <c r="G49" s="57">
        <f>F49/F50</f>
        <v>0.93333333333333335</v>
      </c>
    </row>
    <row r="50" spans="1:7" ht="15.75" x14ac:dyDescent="0.25">
      <c r="A50" s="46" t="s">
        <v>11</v>
      </c>
      <c r="B50" s="52">
        <f>SUM(B45:B49)</f>
        <v>121</v>
      </c>
      <c r="C50" s="53"/>
      <c r="E50" s="46" t="s">
        <v>11</v>
      </c>
      <c r="F50" s="52">
        <f>SUM(F45:F49)</f>
        <v>30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18</v>
      </c>
      <c r="C55" s="57">
        <f>B55/B60</f>
        <v>0.11180124223602485</v>
      </c>
      <c r="E55" s="56">
        <v>0</v>
      </c>
      <c r="F55" s="44"/>
      <c r="G55" s="57">
        <f>F55/F60</f>
        <v>0</v>
      </c>
    </row>
    <row r="56" spans="1:7" ht="15.75" x14ac:dyDescent="0.25">
      <c r="A56" s="43" t="s">
        <v>61</v>
      </c>
      <c r="B56" s="44">
        <v>1</v>
      </c>
      <c r="C56" s="57">
        <f>B56/B60</f>
        <v>6.2111801242236021E-3</v>
      </c>
      <c r="E56" s="43" t="s">
        <v>61</v>
      </c>
      <c r="F56" s="44">
        <v>1</v>
      </c>
      <c r="G56" s="57">
        <f>F56/F60</f>
        <v>1.7857142857142856E-2</v>
      </c>
    </row>
    <row r="57" spans="1:7" ht="15.75" x14ac:dyDescent="0.25">
      <c r="A57" s="43" t="s">
        <v>55</v>
      </c>
      <c r="B57" s="44">
        <v>8</v>
      </c>
      <c r="C57" s="57">
        <f>B57/B60</f>
        <v>4.9689440993788817E-2</v>
      </c>
      <c r="E57" s="43" t="s">
        <v>55</v>
      </c>
      <c r="F57" s="44">
        <v>4</v>
      </c>
      <c r="G57" s="57">
        <f>F57/F60</f>
        <v>7.1428571428571425E-2</v>
      </c>
    </row>
    <row r="58" spans="1:7" ht="15.75" x14ac:dyDescent="0.25">
      <c r="A58" s="43" t="s">
        <v>56</v>
      </c>
      <c r="B58" s="44">
        <v>16</v>
      </c>
      <c r="C58" s="57">
        <f>B58/B60</f>
        <v>9.9378881987577633E-2</v>
      </c>
      <c r="E58" s="43" t="s">
        <v>56</v>
      </c>
      <c r="F58" s="44">
        <v>16</v>
      </c>
      <c r="G58" s="57">
        <f>F58/F60</f>
        <v>0.2857142857142857</v>
      </c>
    </row>
    <row r="59" spans="1:7" ht="15.75" x14ac:dyDescent="0.25">
      <c r="A59" s="43" t="s">
        <v>57</v>
      </c>
      <c r="B59" s="44">
        <v>118</v>
      </c>
      <c r="C59" s="57">
        <f>B59/B60</f>
        <v>0.73291925465838514</v>
      </c>
      <c r="E59" s="43" t="s">
        <v>57</v>
      </c>
      <c r="F59" s="44">
        <v>35</v>
      </c>
      <c r="G59" s="57">
        <f>F59/F60</f>
        <v>0.625</v>
      </c>
    </row>
    <row r="60" spans="1:7" ht="15.75" x14ac:dyDescent="0.25">
      <c r="A60" s="46" t="s">
        <v>11</v>
      </c>
      <c r="B60" s="52">
        <f>SUM(B55:B59)</f>
        <v>161</v>
      </c>
      <c r="C60" s="53"/>
      <c r="E60" s="46" t="s">
        <v>11</v>
      </c>
      <c r="F60" s="52">
        <f>SUM(F55:F59)</f>
        <v>56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AD56A-6809-4CEC-98C7-F6356C07B9A6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279833</v>
      </c>
      <c r="C4" s="67">
        <v>523226</v>
      </c>
      <c r="D4" s="67">
        <f>C4-B4</f>
        <v>243393</v>
      </c>
    </row>
    <row r="5" spans="1:17" x14ac:dyDescent="0.25">
      <c r="A5" s="68" t="s">
        <v>70</v>
      </c>
      <c r="B5" s="69">
        <v>22342</v>
      </c>
      <c r="C5" s="69">
        <v>30617</v>
      </c>
      <c r="D5" s="69">
        <f t="shared" ref="D5:D27" si="0">C5-B5</f>
        <v>8275</v>
      </c>
    </row>
    <row r="6" spans="1:17" x14ac:dyDescent="0.25">
      <c r="A6" s="66" t="s">
        <v>71</v>
      </c>
      <c r="B6" s="67">
        <v>2959</v>
      </c>
      <c r="C6" s="67">
        <v>7001</v>
      </c>
      <c r="D6" s="67">
        <f t="shared" si="0"/>
        <v>4042</v>
      </c>
    </row>
    <row r="7" spans="1:17" x14ac:dyDescent="0.25">
      <c r="A7" s="66" t="s">
        <v>72</v>
      </c>
      <c r="B7" s="67">
        <v>18477</v>
      </c>
      <c r="C7" s="67">
        <v>32921</v>
      </c>
      <c r="D7" s="67">
        <f t="shared" si="0"/>
        <v>14444</v>
      </c>
    </row>
    <row r="8" spans="1:17" x14ac:dyDescent="0.25">
      <c r="A8" s="66" t="s">
        <v>97</v>
      </c>
      <c r="B8" s="67">
        <v>144008</v>
      </c>
      <c r="C8" s="67">
        <v>279837</v>
      </c>
      <c r="D8" s="67">
        <f t="shared" si="0"/>
        <v>135829</v>
      </c>
    </row>
    <row r="9" spans="1:17" x14ac:dyDescent="0.25">
      <c r="A9" s="66" t="s">
        <v>73</v>
      </c>
      <c r="B9" s="67">
        <v>8416</v>
      </c>
      <c r="C9" s="67">
        <v>18869</v>
      </c>
      <c r="D9" s="67">
        <f t="shared" si="0"/>
        <v>10453</v>
      </c>
    </row>
    <row r="10" spans="1:17" x14ac:dyDescent="0.25">
      <c r="A10" s="66" t="s">
        <v>74</v>
      </c>
      <c r="B10" s="67">
        <v>1125</v>
      </c>
      <c r="C10" s="67">
        <v>2123</v>
      </c>
      <c r="D10" s="67">
        <f t="shared" si="0"/>
        <v>998</v>
      </c>
    </row>
    <row r="11" spans="1:17" x14ac:dyDescent="0.25">
      <c r="A11" s="70" t="s">
        <v>75</v>
      </c>
      <c r="B11" s="71">
        <v>82506</v>
      </c>
      <c r="C11" s="71">
        <v>151810</v>
      </c>
      <c r="D11" s="71">
        <f t="shared" si="0"/>
        <v>69304</v>
      </c>
    </row>
    <row r="12" spans="1:17" x14ac:dyDescent="0.25">
      <c r="A12" s="66" t="s">
        <v>76</v>
      </c>
      <c r="B12" s="67">
        <v>143150</v>
      </c>
      <c r="C12" s="67">
        <v>264704</v>
      </c>
      <c r="D12" s="67">
        <f t="shared" si="0"/>
        <v>121554</v>
      </c>
    </row>
    <row r="13" spans="1:17" x14ac:dyDescent="0.25">
      <c r="A13" s="66" t="s">
        <v>77</v>
      </c>
      <c r="B13" s="67">
        <v>136683</v>
      </c>
      <c r="C13" s="67">
        <v>258474</v>
      </c>
      <c r="D13" s="67">
        <f t="shared" si="0"/>
        <v>121791</v>
      </c>
    </row>
    <row r="14" spans="1:17" x14ac:dyDescent="0.25">
      <c r="A14" s="81" t="s">
        <v>83</v>
      </c>
      <c r="B14" s="67"/>
      <c r="C14" s="9">
        <v>75071</v>
      </c>
      <c r="D14" s="67"/>
    </row>
    <row r="15" spans="1:17" x14ac:dyDescent="0.25">
      <c r="A15" s="82" t="s">
        <v>84</v>
      </c>
      <c r="B15" s="67"/>
      <c r="C15" s="9">
        <v>49812</v>
      </c>
      <c r="D15" s="67"/>
    </row>
    <row r="16" spans="1:17" x14ac:dyDescent="0.25">
      <c r="A16" s="68" t="s">
        <v>85</v>
      </c>
      <c r="B16" s="69">
        <v>274424</v>
      </c>
      <c r="C16" s="69">
        <v>500712</v>
      </c>
      <c r="D16" s="69">
        <f t="shared" si="0"/>
        <v>226288</v>
      </c>
    </row>
    <row r="17" spans="1:6" x14ac:dyDescent="0.25">
      <c r="A17" s="66" t="s">
        <v>86</v>
      </c>
      <c r="B17" s="67">
        <v>278</v>
      </c>
      <c r="C17" s="67">
        <v>546</v>
      </c>
      <c r="D17" s="67">
        <f t="shared" si="0"/>
        <v>268</v>
      </c>
    </row>
    <row r="18" spans="1:6" x14ac:dyDescent="0.25">
      <c r="A18" s="66" t="s">
        <v>87</v>
      </c>
      <c r="B18" s="67">
        <v>2115</v>
      </c>
      <c r="C18" s="67">
        <v>2584</v>
      </c>
      <c r="D18" s="67">
        <f t="shared" si="0"/>
        <v>469</v>
      </c>
    </row>
    <row r="19" spans="1:6" x14ac:dyDescent="0.25">
      <c r="A19" s="70" t="s">
        <v>88</v>
      </c>
      <c r="B19" s="71">
        <v>3016</v>
      </c>
      <c r="C19" s="71">
        <v>19384</v>
      </c>
      <c r="D19" s="71">
        <f t="shared" si="0"/>
        <v>16368</v>
      </c>
    </row>
    <row r="20" spans="1:6" x14ac:dyDescent="0.25">
      <c r="A20" s="66" t="s">
        <v>41</v>
      </c>
      <c r="B20" s="67">
        <v>144402</v>
      </c>
      <c r="C20" s="67">
        <v>276057</v>
      </c>
      <c r="D20" s="67">
        <f t="shared" si="0"/>
        <v>131655</v>
      </c>
    </row>
    <row r="21" spans="1:6" x14ac:dyDescent="0.25">
      <c r="A21" s="66" t="s">
        <v>42</v>
      </c>
      <c r="B21" s="67">
        <v>70938</v>
      </c>
      <c r="C21" s="67">
        <v>126931</v>
      </c>
      <c r="D21" s="67">
        <f t="shared" si="0"/>
        <v>55993</v>
      </c>
    </row>
    <row r="22" spans="1:6" x14ac:dyDescent="0.25">
      <c r="A22" s="66" t="s">
        <v>43</v>
      </c>
      <c r="B22" s="67">
        <v>34996</v>
      </c>
      <c r="C22" s="67">
        <v>58452</v>
      </c>
      <c r="D22" s="67">
        <f t="shared" si="0"/>
        <v>23456</v>
      </c>
    </row>
    <row r="23" spans="1:6" x14ac:dyDescent="0.25">
      <c r="A23" s="66" t="s">
        <v>44</v>
      </c>
      <c r="B23" s="67">
        <v>29497</v>
      </c>
      <c r="C23" s="67">
        <v>61786</v>
      </c>
      <c r="D23" s="67">
        <f t="shared" si="0"/>
        <v>32289</v>
      </c>
    </row>
    <row r="24" spans="1:6" x14ac:dyDescent="0.25">
      <c r="A24" s="68" t="s">
        <v>78</v>
      </c>
      <c r="B24" s="69">
        <v>127289</v>
      </c>
      <c r="C24" s="69">
        <v>258405</v>
      </c>
      <c r="D24" s="69">
        <f t="shared" si="0"/>
        <v>131116</v>
      </c>
    </row>
    <row r="25" spans="1:6" x14ac:dyDescent="0.25">
      <c r="A25" s="66" t="s">
        <v>79</v>
      </c>
      <c r="B25" s="67">
        <v>38562</v>
      </c>
      <c r="C25" s="67">
        <v>66321</v>
      </c>
      <c r="D25" s="67">
        <f t="shared" si="0"/>
        <v>27759</v>
      </c>
    </row>
    <row r="26" spans="1:6" x14ac:dyDescent="0.25">
      <c r="A26" s="66" t="s">
        <v>80</v>
      </c>
      <c r="B26" s="67">
        <v>105988</v>
      </c>
      <c r="C26" s="67">
        <v>182683</v>
      </c>
      <c r="D26" s="67">
        <f t="shared" si="0"/>
        <v>76695</v>
      </c>
    </row>
    <row r="27" spans="1:6" x14ac:dyDescent="0.25">
      <c r="A27" s="70" t="s">
        <v>81</v>
      </c>
      <c r="B27" s="71">
        <v>7978</v>
      </c>
      <c r="C27" s="71">
        <v>15817</v>
      </c>
      <c r="D27" s="71">
        <f t="shared" si="0"/>
        <v>7839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0.25889889999999999</v>
      </c>
      <c r="C31" s="74">
        <v>0.4931275</v>
      </c>
      <c r="D31" s="74">
        <f>C31-B31</f>
        <v>0.23422860000000001</v>
      </c>
      <c r="E31" s="74"/>
      <c r="F31" s="74"/>
    </row>
    <row r="32" spans="1:6" x14ac:dyDescent="0.25">
      <c r="A32" s="75" t="s">
        <v>70</v>
      </c>
      <c r="B32" s="76">
        <v>0.45746229999999999</v>
      </c>
      <c r="C32" s="76">
        <v>0.7091208</v>
      </c>
      <c r="D32" s="76">
        <f t="shared" ref="D32:D54" si="1">C32-B32</f>
        <v>0.25165850000000001</v>
      </c>
      <c r="E32" s="74"/>
      <c r="F32" s="74"/>
    </row>
    <row r="33" spans="1:6" x14ac:dyDescent="0.25">
      <c r="A33" s="64" t="s">
        <v>71</v>
      </c>
      <c r="B33" s="74">
        <v>9.3273200000000001E-2</v>
      </c>
      <c r="C33" s="74">
        <v>0.2212006</v>
      </c>
      <c r="D33" s="74">
        <f t="shared" si="1"/>
        <v>0.1279274</v>
      </c>
      <c r="E33" s="74"/>
      <c r="F33" s="74"/>
    </row>
    <row r="34" spans="1:6" x14ac:dyDescent="0.25">
      <c r="A34" s="64" t="s">
        <v>72</v>
      </c>
      <c r="B34" s="74">
        <v>0.31840980000000002</v>
      </c>
      <c r="C34" s="74">
        <v>0.55499169999999998</v>
      </c>
      <c r="D34" s="74">
        <f t="shared" si="1"/>
        <v>0.23658189999999996</v>
      </c>
      <c r="E34" s="74"/>
      <c r="F34" s="74"/>
    </row>
    <row r="35" spans="1:6" x14ac:dyDescent="0.25">
      <c r="A35" s="64" t="s">
        <v>97</v>
      </c>
      <c r="B35" s="74">
        <v>0.2921861</v>
      </c>
      <c r="C35" s="74">
        <v>0.55461479999999996</v>
      </c>
      <c r="D35" s="74">
        <f t="shared" si="1"/>
        <v>0.26242869999999996</v>
      </c>
      <c r="E35" s="74"/>
      <c r="F35" s="74"/>
    </row>
    <row r="36" spans="1:6" x14ac:dyDescent="0.25">
      <c r="A36" s="64" t="s">
        <v>73</v>
      </c>
      <c r="B36" s="74">
        <v>0.25214969999999998</v>
      </c>
      <c r="C36" s="74">
        <v>0.46167209999999997</v>
      </c>
      <c r="D36" s="74">
        <f t="shared" si="1"/>
        <v>0.2095224</v>
      </c>
      <c r="E36" s="74"/>
      <c r="F36" s="74"/>
    </row>
    <row r="37" spans="1:6" x14ac:dyDescent="0.25">
      <c r="A37" s="64" t="s">
        <v>74</v>
      </c>
      <c r="B37" s="74">
        <v>0.28720960000000001</v>
      </c>
      <c r="C37" s="74">
        <v>0.53557010000000005</v>
      </c>
      <c r="D37" s="74">
        <f t="shared" si="1"/>
        <v>0.24836050000000004</v>
      </c>
      <c r="E37" s="74"/>
      <c r="F37" s="74"/>
    </row>
    <row r="38" spans="1:6" x14ac:dyDescent="0.25">
      <c r="A38" s="77" t="s">
        <v>75</v>
      </c>
      <c r="B38" s="78">
        <v>0.20066349999999999</v>
      </c>
      <c r="C38" s="78">
        <v>0.4021499</v>
      </c>
      <c r="D38" s="78">
        <f t="shared" si="1"/>
        <v>0.20148640000000001</v>
      </c>
      <c r="E38" s="74"/>
      <c r="F38" s="74"/>
    </row>
    <row r="39" spans="1:6" x14ac:dyDescent="0.25">
      <c r="A39" s="64" t="s">
        <v>76</v>
      </c>
      <c r="B39" s="74">
        <v>0.25859330000000003</v>
      </c>
      <c r="C39" s="74">
        <v>0.48803619999999998</v>
      </c>
      <c r="D39" s="74">
        <f t="shared" si="1"/>
        <v>0.22944289999999995</v>
      </c>
      <c r="E39" s="74"/>
      <c r="F39" s="74"/>
    </row>
    <row r="40" spans="1:6" x14ac:dyDescent="0.25">
      <c r="A40" s="64" t="s">
        <v>77</v>
      </c>
      <c r="B40" s="74">
        <v>0.25968380000000002</v>
      </c>
      <c r="C40" s="74">
        <v>0.4983592</v>
      </c>
      <c r="D40" s="74">
        <f t="shared" si="1"/>
        <v>0.23867539999999998</v>
      </c>
      <c r="E40" s="74"/>
      <c r="F40" s="74"/>
    </row>
    <row r="41" spans="1:6" x14ac:dyDescent="0.25">
      <c r="A41" s="66" t="s">
        <v>83</v>
      </c>
      <c r="B41" s="74"/>
      <c r="C41" s="74">
        <v>0.56899999999999995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0.51500000000000001</v>
      </c>
      <c r="D42" s="74"/>
      <c r="E42" s="74"/>
      <c r="F42" s="74"/>
    </row>
    <row r="43" spans="1:6" x14ac:dyDescent="0.25">
      <c r="A43" s="68" t="s">
        <v>85</v>
      </c>
      <c r="B43" s="76">
        <v>0.25639650000000003</v>
      </c>
      <c r="C43" s="76">
        <v>0.48250749999999998</v>
      </c>
      <c r="D43" s="76">
        <f t="shared" si="1"/>
        <v>0.22611099999999995</v>
      </c>
      <c r="E43" s="74"/>
      <c r="F43" s="74"/>
    </row>
    <row r="44" spans="1:6" x14ac:dyDescent="0.25">
      <c r="A44" s="66" t="s">
        <v>86</v>
      </c>
      <c r="B44" s="74">
        <v>0.44766509999999998</v>
      </c>
      <c r="C44" s="74">
        <v>0.54874369999999995</v>
      </c>
      <c r="D44" s="74">
        <f t="shared" si="1"/>
        <v>0.10107859999999996</v>
      </c>
      <c r="E44" s="74"/>
      <c r="F44" s="74"/>
    </row>
    <row r="45" spans="1:6" x14ac:dyDescent="0.25">
      <c r="A45" s="66" t="s">
        <v>87</v>
      </c>
      <c r="B45" s="74">
        <v>0.89467010000000002</v>
      </c>
      <c r="C45" s="74">
        <v>1</v>
      </c>
      <c r="D45" s="74">
        <f t="shared" si="1"/>
        <v>0.10532989999999998</v>
      </c>
      <c r="E45" s="74"/>
      <c r="F45" s="74"/>
    </row>
    <row r="46" spans="1:6" x14ac:dyDescent="0.25">
      <c r="A46" s="70" t="s">
        <v>88</v>
      </c>
      <c r="B46" s="78">
        <v>0.39883629999999998</v>
      </c>
      <c r="C46" s="78">
        <v>0.88815580000000005</v>
      </c>
      <c r="D46" s="78">
        <f t="shared" si="1"/>
        <v>0.48931950000000007</v>
      </c>
      <c r="E46" s="74"/>
      <c r="F46" s="74"/>
    </row>
    <row r="47" spans="1:6" x14ac:dyDescent="0.25">
      <c r="A47" s="64" t="s">
        <v>41</v>
      </c>
      <c r="B47" s="74">
        <v>0.27816639999999998</v>
      </c>
      <c r="C47" s="74">
        <v>0.50646440000000004</v>
      </c>
      <c r="D47" s="74">
        <f t="shared" si="1"/>
        <v>0.22829800000000006</v>
      </c>
      <c r="E47" s="74"/>
      <c r="F47" s="74"/>
    </row>
    <row r="48" spans="1:6" x14ac:dyDescent="0.25">
      <c r="A48" s="64" t="s">
        <v>42</v>
      </c>
      <c r="B48" s="74">
        <v>0.2081355</v>
      </c>
      <c r="C48" s="74">
        <v>0.45120110000000002</v>
      </c>
      <c r="D48" s="74">
        <f t="shared" si="1"/>
        <v>0.24306560000000002</v>
      </c>
      <c r="E48" s="74"/>
      <c r="F48" s="74"/>
    </row>
    <row r="49" spans="1:6" x14ac:dyDescent="0.25">
      <c r="A49" s="64" t="s">
        <v>43</v>
      </c>
      <c r="B49" s="74">
        <v>0.31165179999999998</v>
      </c>
      <c r="C49" s="74">
        <v>0.52618220000000004</v>
      </c>
      <c r="D49" s="74">
        <f t="shared" si="1"/>
        <v>0.21453040000000007</v>
      </c>
      <c r="E49" s="74"/>
      <c r="F49" s="74"/>
    </row>
    <row r="50" spans="1:6" x14ac:dyDescent="0.25">
      <c r="A50" s="64" t="s">
        <v>44</v>
      </c>
      <c r="B50" s="74">
        <v>0.27156390000000002</v>
      </c>
      <c r="C50" s="74">
        <v>0.50003240000000004</v>
      </c>
      <c r="D50" s="74">
        <f t="shared" si="1"/>
        <v>0.22846850000000002</v>
      </c>
      <c r="E50" s="74"/>
      <c r="F50" s="74"/>
    </row>
    <row r="51" spans="1:6" x14ac:dyDescent="0.25">
      <c r="A51" s="75" t="s">
        <v>78</v>
      </c>
      <c r="B51" s="76">
        <v>0.2162396</v>
      </c>
      <c r="C51" s="76">
        <v>0.46814529999999999</v>
      </c>
      <c r="D51" s="76">
        <f t="shared" si="1"/>
        <v>0.25190570000000001</v>
      </c>
      <c r="E51" s="74"/>
      <c r="F51" s="74"/>
    </row>
    <row r="52" spans="1:6" x14ac:dyDescent="0.25">
      <c r="A52" s="64" t="s">
        <v>79</v>
      </c>
      <c r="B52" s="74">
        <v>0.28549639999999998</v>
      </c>
      <c r="C52" s="74">
        <v>0.53600530000000002</v>
      </c>
      <c r="D52" s="74">
        <f t="shared" si="1"/>
        <v>0.25050890000000003</v>
      </c>
      <c r="E52" s="74"/>
      <c r="F52" s="74"/>
    </row>
    <row r="53" spans="1:6" x14ac:dyDescent="0.25">
      <c r="A53" s="64" t="s">
        <v>80</v>
      </c>
      <c r="B53" s="74">
        <v>0.32846570000000003</v>
      </c>
      <c r="C53" s="74">
        <v>0.52960189999999996</v>
      </c>
      <c r="D53" s="74">
        <f t="shared" si="1"/>
        <v>0.20113619999999993</v>
      </c>
      <c r="E53" s="74"/>
      <c r="F53" s="74"/>
    </row>
    <row r="54" spans="1:6" x14ac:dyDescent="0.25">
      <c r="A54" s="77" t="s">
        <v>81</v>
      </c>
      <c r="B54" s="78">
        <v>0.23176359999999999</v>
      </c>
      <c r="C54" s="78">
        <v>0.39166499999999999</v>
      </c>
      <c r="D54" s="78">
        <f t="shared" si="1"/>
        <v>0.1599014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4ED55-FCF3-234D-B19F-6E7268732EBD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8" t="s">
        <v>96</v>
      </c>
    </row>
    <row r="2" spans="1:1" ht="30" customHeight="1" x14ac:dyDescent="0.25">
      <c r="A2" s="85" t="s">
        <v>95</v>
      </c>
    </row>
    <row r="3" spans="1:1" ht="30" customHeight="1" x14ac:dyDescent="0.25">
      <c r="A3" s="87" t="s">
        <v>94</v>
      </c>
    </row>
    <row r="4" spans="1:1" ht="57.75" customHeight="1" x14ac:dyDescent="0.25">
      <c r="A4" s="85" t="s">
        <v>93</v>
      </c>
    </row>
    <row r="5" spans="1:1" ht="30" customHeight="1" x14ac:dyDescent="0.25">
      <c r="A5" s="85" t="s">
        <v>92</v>
      </c>
    </row>
    <row r="6" spans="1:1" ht="30" customHeight="1" x14ac:dyDescent="0.25">
      <c r="A6" s="86" t="s">
        <v>91</v>
      </c>
    </row>
    <row r="7" spans="1:1" ht="35.25" customHeight="1" x14ac:dyDescent="0.25">
      <c r="A7" s="85" t="s">
        <v>90</v>
      </c>
    </row>
    <row r="10" spans="1:1" ht="30" customHeight="1" x14ac:dyDescent="0.25">
      <c r="A10" s="84"/>
    </row>
    <row r="11" spans="1:1" ht="30" customHeight="1" x14ac:dyDescent="0.25">
      <c r="A11" s="83" t="s">
        <v>89</v>
      </c>
    </row>
  </sheetData>
  <hyperlinks>
    <hyperlink ref="A3" r:id="rId1" xr:uid="{F5F46B70-7DFA-8E40-B7E4-00E4C6150361}"/>
    <hyperlink ref="A6" r:id="rId2" xr:uid="{FC9174F9-BDB8-8142-A080-31C4BA628C0D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2024-01-18T19:31:09Z</dcterms:modified>
  <cp:category/>
  <cp:contentStatus/>
</cp:coreProperties>
</file>