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3" l="1"/>
  <c r="D34" i="3"/>
  <c r="C34" i="3"/>
  <c r="B34" i="3"/>
  <c r="B57" i="3"/>
  <c r="C57" i="3"/>
  <c r="D57" i="3"/>
  <c r="E57" i="3"/>
  <c r="B80" i="3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<sst xmlns="http://schemas.openxmlformats.org/spreadsheetml/2006/main" count="225" uniqueCount="59">
  <si>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</si>
  <si>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</si>
  <si>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</si>
  <si>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</si>
  <si>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</si>
  <si>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</si>
  <si>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</si>
  <si>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</si>
  <si>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</si>
  <si>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</si>
  <si>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</si>
  <si>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</si>
  <si>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</si>
  <si>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</si>
  <si>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</si>
  <si>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</si>
  <si>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</si>
  <si>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</si>
  <si>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</si>
  <si>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</si>
  <si>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</si>
  <si>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</si>
  <si>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</si>
  <si>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</si>
  <si>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</si>
  <si>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</si>
  <si>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</si>
  <si>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</si>
  <si>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</si>
  <si>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</si>
  <si>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</si>
  <si>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</si>
  <si>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</si>
  <si>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</si>
  <si>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</si>
  <si>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</si>
  <si>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</si>
  <si>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</si>
  <si>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</si>
  <si>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</si>
  <si>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</si>
  <si>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</si>
  <si>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</si>
  <si>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</si>
  <si>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</si>
  <si>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Washington</t>
  </si>
  <si>
    <t>Chronic Absence Levels Across Washington Schools SY 15-16 Compared to SY 13-14</t>
  </si>
  <si>
    <t>Chronic Absence Levels Across Washington Schools</t>
  </si>
  <si>
    <t>Washington Schools Reporting Zero Students as Chronically Absent</t>
  </si>
  <si>
    <t xml:space="preserve">SY 15-16 Chronic Absence Levels Across Washington Schools by Locale </t>
  </si>
  <si>
    <t>SY 15-16 Chronic Absence Levels Across Washington Schools by Concentration of Poverty</t>
  </si>
  <si>
    <t xml:space="preserve"> SY 15-16 Chronic Absence Levels Across Washington Schools by School Type</t>
  </si>
  <si>
    <t>SY 15-16 Chronic Absence Levels Across Washington Schools by Grades Served</t>
  </si>
  <si>
    <t>SY 15-16 Chronic Absence Levels Across 
Washington Schools</t>
  </si>
  <si>
    <t xml:space="preserve">SY 13-14 Chronic Absence Levels Across Washington Schools by Concentration of Poverty </t>
  </si>
  <si>
    <t>SY 13-14 Chronic Absence Levels Across Washington Schoos by School Type</t>
  </si>
  <si>
    <t>SY 13-14 Chronic Absence Levels Across Washington Schools by Grades Served</t>
  </si>
  <si>
    <t>SY 13-14 Chronic Absence Levels Across 
Washington Schools</t>
  </si>
  <si>
    <t xml:space="preserve">SY 13-14 Chronic Absence Levels Across Washington Schools by Locale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</si>
</sst>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0" fillId="0" borderId="0" xfId="0" applyBorder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Washington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628</c:v>
                </c:pt>
                <c:pt idx="1">
                  <c:v>601</c:v>
                </c:pt>
                <c:pt idx="2">
                  <c:v>549</c:v>
                </c:pt>
                <c:pt idx="3">
                  <c:v>101</c:v>
                </c:pt>
                <c:pt idx="4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774</c:v>
                </c:pt>
                <c:pt idx="1">
                  <c:v>585</c:v>
                </c:pt>
                <c:pt idx="2">
                  <c:v>476</c:v>
                </c:pt>
                <c:pt idx="3">
                  <c:v>82</c:v>
                </c:pt>
                <c:pt idx="4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05466248"/>
        <c:axId val="2105112216"/>
      </c:barChart>
      <c:catAx>
        <c:axId val="210546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112216"/>
        <c:crosses val="autoZero"/>
        <c:auto val="1"/>
        <c:lblAlgn val="ctr"/>
        <c:lblOffset val="100"/>
        <c:noMultiLvlLbl val="0"/>
      </c:catAx>
      <c:valAx>
        <c:axId val="2105112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Number</a:t>
                </a:r>
                <a:r>
                  <a:rPr lang="en-CA" sz="1200" b="0" baseline="0"/>
                  <a:t> of Schools</a:t>
                </a:r>
                <a:endParaRPr lang="en-CA" sz="1200" b="0"/>
              </a:p>
            </c:rich>
          </c:tx>
          <c:layout>
            <c:manualLayout>
              <c:xMode val="edge"/>
              <c:yMode val="edge"/>
              <c:x val="1.1230697652927901E-2"/>
              <c:y val="0.2464609067493160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46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Washington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0.34957020057306593</c:v>
                </c:pt>
                <c:pt idx="1">
                  <c:v>0.39644970414201186</c:v>
                </c:pt>
                <c:pt idx="2">
                  <c:v>0.27132867132867133</c:v>
                </c:pt>
                <c:pt idx="3">
                  <c:v>8.3916083916083919E-2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0.32664756446991405</c:v>
                </c:pt>
                <c:pt idx="1">
                  <c:v>0.3062130177514793</c:v>
                </c:pt>
                <c:pt idx="2">
                  <c:v>0.2965034965034965</c:v>
                </c:pt>
                <c:pt idx="3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0.19197707736389685</c:v>
                </c:pt>
                <c:pt idx="1">
                  <c:v>0.16568047337278108</c:v>
                </c:pt>
                <c:pt idx="2">
                  <c:v>0.30069930069930068</c:v>
                </c:pt>
                <c:pt idx="3">
                  <c:v>0.35664335664335667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2.2922636103151862E-2</c:v>
                </c:pt>
                <c:pt idx="1">
                  <c:v>1.9230769230769232E-2</c:v>
                </c:pt>
                <c:pt idx="2">
                  <c:v>2.3776223776223775E-2</c:v>
                </c:pt>
                <c:pt idx="3">
                  <c:v>0.14685314685314685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0.10888252148997135</c:v>
                </c:pt>
                <c:pt idx="1">
                  <c:v>0.11242603550295859</c:v>
                </c:pt>
                <c:pt idx="2">
                  <c:v>0.1076923076923077</c:v>
                </c:pt>
                <c:pt idx="3">
                  <c:v>0.26107226107226106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093514888"/>
        <c:axId val="-2117063944"/>
      </c:barChart>
      <c:catAx>
        <c:axId val="2093514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7063944"/>
        <c:crosses val="autoZero"/>
        <c:auto val="1"/>
        <c:lblAlgn val="ctr"/>
        <c:lblOffset val="100"/>
        <c:noMultiLvlLbl val="0"/>
      </c:catAx>
      <c:valAx>
        <c:axId val="-2117063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8.7559284932506396E-3"/>
              <c:y val="0.356501849372575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514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Washington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0.28506097560975607</c:v>
                </c:pt>
                <c:pt idx="1">
                  <c:v>0.17795484727755645</c:v>
                </c:pt>
                <c:pt idx="2">
                  <c:v>0.37820512820512819</c:v>
                </c:pt>
                <c:pt idx="3">
                  <c:v>0.39400428265524623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0.27134146341463417</c:v>
                </c:pt>
                <c:pt idx="1">
                  <c:v>0.28950863213811423</c:v>
                </c:pt>
                <c:pt idx="2">
                  <c:v>0.27243589743589741</c:v>
                </c:pt>
                <c:pt idx="3">
                  <c:v>0.25267665952890794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0.25609756097560976</c:v>
                </c:pt>
                <c:pt idx="1">
                  <c:v>0.36122177954847279</c:v>
                </c:pt>
                <c:pt idx="2">
                  <c:v>0.15064102564102563</c:v>
                </c:pt>
                <c:pt idx="3">
                  <c:v>0.13062098501070663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6.402439024390244E-2</c:v>
                </c:pt>
                <c:pt idx="1">
                  <c:v>5.0464807436918988E-2</c:v>
                </c:pt>
                <c:pt idx="2">
                  <c:v>1.9230769230769232E-2</c:v>
                </c:pt>
                <c:pt idx="3">
                  <c:v>3.2119914346895075E-2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0.12347560975609756</c:v>
                </c:pt>
                <c:pt idx="1">
                  <c:v>0.12084993359893759</c:v>
                </c:pt>
                <c:pt idx="2">
                  <c:v>0.17948717948717949</c:v>
                </c:pt>
                <c:pt idx="3">
                  <c:v>0.19057815845824411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482936"/>
        <c:axId val="2131538216"/>
      </c:barChart>
      <c:catAx>
        <c:axId val="210048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538216"/>
        <c:crosses val="autoZero"/>
        <c:auto val="1"/>
        <c:lblAlgn val="ctr"/>
        <c:lblOffset val="100"/>
        <c:noMultiLvlLbl val="0"/>
      </c:catAx>
      <c:valAx>
        <c:axId val="2131538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 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3451055574574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4829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Washington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0.28545454545454546</c:v>
                </c:pt>
                <c:pt idx="1">
                  <c:v>0.27318181818181819</c:v>
                </c:pt>
                <c:pt idx="2">
                  <c:v>0.24954545454545454</c:v>
                </c:pt>
                <c:pt idx="3">
                  <c:v>4.5909090909090906E-2</c:v>
                </c:pt>
                <c:pt idx="4">
                  <c:v>0.1459090909090909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0.34990958408679929</c:v>
                </c:pt>
                <c:pt idx="1">
                  <c:v>0.26446654611211573</c:v>
                </c:pt>
                <c:pt idx="2">
                  <c:v>0.21518987341772153</c:v>
                </c:pt>
                <c:pt idx="3">
                  <c:v>3.7070524412296565E-2</c:v>
                </c:pt>
                <c:pt idx="4">
                  <c:v>0.1333634719710669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123000"/>
        <c:axId val="2095777368"/>
      </c:barChart>
      <c:catAx>
        <c:axId val="2096123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777368"/>
        <c:crosses val="autoZero"/>
        <c:auto val="1"/>
        <c:lblAlgn val="ctr"/>
        <c:lblOffset val="100"/>
        <c:noMultiLvlLbl val="0"/>
      </c:catAx>
      <c:valAx>
        <c:axId val="2095777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0142625916783403E-3"/>
              <c:y val="0.2411549003758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61230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Washington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layout>
        <c:manualLayout>
          <c:xMode val="edge"/>
          <c:yMode val="edge"/>
          <c:x val="9.9888076954112101E-2"/>
          <c:y val="2.177857816751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0.11818181818181818</c:v>
                </c:pt>
                <c:pt idx="1">
                  <c:v>0.1057866184448463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384248"/>
        <c:axId val="-2116635256"/>
      </c:barChart>
      <c:catAx>
        <c:axId val="210538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6635256"/>
        <c:crossesAt val="0"/>
        <c:auto val="1"/>
        <c:lblAlgn val="ctr"/>
        <c:lblOffset val="100"/>
        <c:noMultiLvlLbl val="0"/>
      </c:catAx>
      <c:valAx>
        <c:axId val="-211663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02411561406699E-3"/>
              <c:y val="0.331650687171081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384248"/>
        <c:crosses val="autoZero"/>
        <c:crossBetween val="between"/>
        <c:majorUnit val="0.0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Washington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0.20309810671256454</c:v>
                </c:pt>
                <c:pt idx="1">
                  <c:v>0.43869209809264303</c:v>
                </c:pt>
                <c:pt idx="2">
                  <c:v>0.65904365904365902</c:v>
                </c:pt>
                <c:pt idx="3">
                  <c:v>0.28191489361702127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0.34767641996557658</c:v>
                </c:pt>
                <c:pt idx="1">
                  <c:v>0.30790190735694822</c:v>
                </c:pt>
                <c:pt idx="2">
                  <c:v>0.10602910602910603</c:v>
                </c:pt>
                <c:pt idx="3">
                  <c:v>9.0425531914893623E-2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0.32185886402753872</c:v>
                </c:pt>
                <c:pt idx="1">
                  <c:v>0.16893732970027248</c:v>
                </c:pt>
                <c:pt idx="2">
                  <c:v>4.9896049896049899E-2</c:v>
                </c:pt>
                <c:pt idx="3">
                  <c:v>7.4468085106382975E-2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5.163511187607573E-2</c:v>
                </c:pt>
                <c:pt idx="1">
                  <c:v>2.4523160762942781E-2</c:v>
                </c:pt>
                <c:pt idx="2">
                  <c:v>1.8711018711018712E-2</c:v>
                </c:pt>
                <c:pt idx="3">
                  <c:v>2.1276595744680851E-2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7.5731497418244406E-2</c:v>
                </c:pt>
                <c:pt idx="1">
                  <c:v>5.9945504087193457E-2</c:v>
                </c:pt>
                <c:pt idx="2">
                  <c:v>0.16632016632016633</c:v>
                </c:pt>
                <c:pt idx="3">
                  <c:v>0.53191489361702127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6420136"/>
        <c:axId val="-2116649512"/>
      </c:barChart>
      <c:catAx>
        <c:axId val="-211642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649512"/>
        <c:crosses val="autoZero"/>
        <c:auto val="1"/>
        <c:lblAlgn val="ctr"/>
        <c:lblOffset val="100"/>
        <c:noMultiLvlLbl val="0"/>
      </c:catAx>
      <c:valAx>
        <c:axId val="-2116649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9834576373125E-2"/>
              <c:y val="0.35719656410550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6420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Washington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0.34963196635120924</c:v>
                </c:pt>
                <c:pt idx="1">
                  <c:v>0.1</c:v>
                </c:pt>
                <c:pt idx="2">
                  <c:v>0.5714285714285714</c:v>
                </c:pt>
                <c:pt idx="3">
                  <c:v>0.36538461538461536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0.30283911671924291</c:v>
                </c:pt>
                <c:pt idx="1">
                  <c:v>3.3333333333333333E-2</c:v>
                </c:pt>
                <c:pt idx="2">
                  <c:v>0.14285714285714285</c:v>
                </c:pt>
                <c:pt idx="3">
                  <c:v>2.6923076923076925E-2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0.23554153522607782</c:v>
                </c:pt>
                <c:pt idx="1">
                  <c:v>0.1</c:v>
                </c:pt>
                <c:pt idx="2">
                  <c:v>0</c:v>
                </c:pt>
                <c:pt idx="3">
                  <c:v>8.8461538461538466E-2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3.7329127234490007E-2</c:v>
                </c:pt>
                <c:pt idx="1">
                  <c:v>6.6666666666666666E-2</c:v>
                </c:pt>
                <c:pt idx="2">
                  <c:v>0.14285714285714285</c:v>
                </c:pt>
                <c:pt idx="3">
                  <c:v>3.0769230769230771E-2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7.4658254468980015E-2</c:v>
                </c:pt>
                <c:pt idx="1">
                  <c:v>0.7</c:v>
                </c:pt>
                <c:pt idx="2">
                  <c:v>0.14285714285714285</c:v>
                </c:pt>
                <c:pt idx="3">
                  <c:v>0.48846153846153845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4626680"/>
        <c:axId val="2099428392"/>
      </c:barChart>
      <c:catAx>
        <c:axId val="2094626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9428392"/>
        <c:crosses val="autoZero"/>
        <c:auto val="1"/>
        <c:lblAlgn val="ctr"/>
        <c:lblOffset val="100"/>
        <c:noMultiLvlLbl val="0"/>
      </c:catAx>
      <c:valAx>
        <c:axId val="2099428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CA" sz="1200" b="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45932141554177E-2"/>
              <c:y val="0.316732396923006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46266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Washington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0.44444444444444442</c:v>
                </c:pt>
                <c:pt idx="1">
                  <c:v>0.45441795231416549</c:v>
                </c:pt>
                <c:pt idx="2">
                  <c:v>0.34883720930232559</c:v>
                </c:pt>
                <c:pt idx="3">
                  <c:v>8.7855297157622733E-2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0.30555555555555558</c:v>
                </c:pt>
                <c:pt idx="1">
                  <c:v>0.28330995792426367</c:v>
                </c:pt>
                <c:pt idx="2">
                  <c:v>0.30779753761969902</c:v>
                </c:pt>
                <c:pt idx="3">
                  <c:v>0.14987080103359174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0.15740740740740741</c:v>
                </c:pt>
                <c:pt idx="1">
                  <c:v>0.1276297335203366</c:v>
                </c:pt>
                <c:pt idx="2">
                  <c:v>0.2106703146374829</c:v>
                </c:pt>
                <c:pt idx="3">
                  <c:v>0.44961240310077522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6.1728395061728392E-3</c:v>
                </c:pt>
                <c:pt idx="1">
                  <c:v>1.5427769985974754E-2</c:v>
                </c:pt>
                <c:pt idx="2">
                  <c:v>3.0095759233926128E-2</c:v>
                </c:pt>
                <c:pt idx="3">
                  <c:v>0.11627906976744186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8.6419753086419748E-2</c:v>
                </c:pt>
                <c:pt idx="1">
                  <c:v>0.11921458625525946</c:v>
                </c:pt>
                <c:pt idx="2">
                  <c:v>0.10259917920656635</c:v>
                </c:pt>
                <c:pt idx="3">
                  <c:v>0.19638242894056848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7137640"/>
        <c:axId val="2105138104"/>
      </c:barChart>
      <c:catAx>
        <c:axId val="2137137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138104"/>
        <c:crosses val="autoZero"/>
        <c:auto val="1"/>
        <c:lblAlgn val="ctr"/>
        <c:lblOffset val="100"/>
        <c:noMultiLvlLbl val="0"/>
      </c:catAx>
      <c:valAx>
        <c:axId val="2105138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35176200957588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137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Washington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0.3100303951367781</c:v>
                </c:pt>
                <c:pt idx="1">
                  <c:v>0.23936170212765959</c:v>
                </c:pt>
                <c:pt idx="2">
                  <c:v>0.45928338762214982</c:v>
                </c:pt>
                <c:pt idx="3">
                  <c:v>0.50207468879668049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0.27051671732522797</c:v>
                </c:pt>
                <c:pt idx="1">
                  <c:v>0.30718085106382981</c:v>
                </c:pt>
                <c:pt idx="2">
                  <c:v>0.24104234527687296</c:v>
                </c:pt>
                <c:pt idx="3">
                  <c:v>0.21161825726141079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0.23252279635258358</c:v>
                </c:pt>
                <c:pt idx="1">
                  <c:v>0.30718085106382981</c:v>
                </c:pt>
                <c:pt idx="2">
                  <c:v>0.13680781758957655</c:v>
                </c:pt>
                <c:pt idx="3">
                  <c:v>9.9585062240663894E-2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3.7993920972644375E-2</c:v>
                </c:pt>
                <c:pt idx="1">
                  <c:v>5.7180851063829786E-2</c:v>
                </c:pt>
                <c:pt idx="2">
                  <c:v>6.5146579804560263E-3</c:v>
                </c:pt>
                <c:pt idx="3">
                  <c:v>2.4896265560165973E-2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0.14893617021276595</c:v>
                </c:pt>
                <c:pt idx="1">
                  <c:v>8.9095744680851061E-2</c:v>
                </c:pt>
                <c:pt idx="2">
                  <c:v>0.15635179153094461</c:v>
                </c:pt>
                <c:pt idx="3">
                  <c:v>0.16182572614107885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7469976"/>
        <c:axId val="2130924616"/>
      </c:barChart>
      <c:catAx>
        <c:axId val="2137469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0924616"/>
        <c:crosses val="autoZero"/>
        <c:auto val="1"/>
        <c:lblAlgn val="ctr"/>
        <c:lblOffset val="100"/>
        <c:noMultiLvlLbl val="0"/>
      </c:catAx>
      <c:valAx>
        <c:axId val="2130924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7044623262619E-2"/>
              <c:y val="0.334510555745749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469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Washington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915325569558"/>
          <c:y val="0.177287549582618"/>
          <c:w val="0.87191546794187003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0.12802768166089964</c:v>
                </c:pt>
                <c:pt idx="1">
                  <c:v>0.31908831908831908</c:v>
                </c:pt>
                <c:pt idx="2">
                  <c:v>0.64059196617336156</c:v>
                </c:pt>
                <c:pt idx="3">
                  <c:v>0.28846153846153844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0.33477508650519033</c:v>
                </c:pt>
                <c:pt idx="1">
                  <c:v>0.35327635327635326</c:v>
                </c:pt>
                <c:pt idx="2">
                  <c:v>0.12896405919661733</c:v>
                </c:pt>
                <c:pt idx="3">
                  <c:v>0.12980769230769232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0.36591695501730104</c:v>
                </c:pt>
                <c:pt idx="1">
                  <c:v>0.22222222222222221</c:v>
                </c:pt>
                <c:pt idx="2">
                  <c:v>5.7082452431289642E-2</c:v>
                </c:pt>
                <c:pt idx="3">
                  <c:v>9.6153846153846159E-2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6.7474048442906581E-2</c:v>
                </c:pt>
                <c:pt idx="1">
                  <c:v>2.8490028490028491E-2</c:v>
                </c:pt>
                <c:pt idx="2">
                  <c:v>1.0570824524312896E-2</c:v>
                </c:pt>
                <c:pt idx="3">
                  <c:v>3.8461538461538464E-2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0.10380622837370242</c:v>
                </c:pt>
                <c:pt idx="1">
                  <c:v>7.6923076923076927E-2</c:v>
                </c:pt>
                <c:pt idx="2">
                  <c:v>0.16279069767441862</c:v>
                </c:pt>
                <c:pt idx="3">
                  <c:v>0.44711538461538464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7028648"/>
        <c:axId val="2140749192"/>
      </c:barChart>
      <c:catAx>
        <c:axId val="2137028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749192"/>
        <c:crosses val="autoZero"/>
        <c:auto val="1"/>
        <c:lblAlgn val="ctr"/>
        <c:lblOffset val="100"/>
        <c:noMultiLvlLbl val="0"/>
      </c:catAx>
      <c:valAx>
        <c:axId val="2140749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9834576373125E-2"/>
              <c:y val="0.358046192491609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0286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Washington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0.27175654030966362</c:v>
                </c:pt>
                <c:pt idx="1">
                  <c:v>6.25E-2</c:v>
                </c:pt>
                <c:pt idx="2">
                  <c:v>0.33333333333333331</c:v>
                </c:pt>
                <c:pt idx="3">
                  <c:v>0.3978102189781022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0.30859583555792847</c:v>
                </c:pt>
                <c:pt idx="1">
                  <c:v>0.125</c:v>
                </c:pt>
                <c:pt idx="2">
                  <c:v>0.1111111111111111</c:v>
                </c:pt>
                <c:pt idx="3">
                  <c:v>5.8394160583941604E-2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0.2760277629471436</c:v>
                </c:pt>
                <c:pt idx="1">
                  <c:v>6.25E-2</c:v>
                </c:pt>
                <c:pt idx="2">
                  <c:v>0.22222222222222221</c:v>
                </c:pt>
                <c:pt idx="3">
                  <c:v>9.8540145985401464E-2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4.5381740523224773E-2</c:v>
                </c:pt>
                <c:pt idx="1">
                  <c:v>9.375E-2</c:v>
                </c:pt>
                <c:pt idx="2">
                  <c:v>0</c:v>
                </c:pt>
                <c:pt idx="3">
                  <c:v>4.7445255474452552E-2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9.8238120662039505E-2</c:v>
                </c:pt>
                <c:pt idx="1">
                  <c:v>0.65625</c:v>
                </c:pt>
                <c:pt idx="2">
                  <c:v>0.33333333333333331</c:v>
                </c:pt>
                <c:pt idx="3">
                  <c:v>0.3978102189781022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7707608"/>
        <c:axId val="2137144632"/>
      </c:barChart>
      <c:catAx>
        <c:axId val="2137707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144632"/>
        <c:crosses val="autoZero"/>
        <c:auto val="1"/>
        <c:lblAlgn val="ctr"/>
        <c:lblOffset val="100"/>
        <c:noMultiLvlLbl val="0"/>
      </c:catAx>
      <c:valAx>
        <c:axId val="2137144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CA" sz="1200" b="0" i="0" baseline="0">
                    <a:effectLst/>
                  </a:rPr>
                  <a:t>Percent of Schools</a:t>
                </a:r>
                <a:endParaRPr lang="en-CA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6745713243342E-2"/>
              <c:y val="0.31171451886106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77076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25400</xdr:colOff>
      <xdr:row>44</xdr:row>
      <xdr:rowOff>187325</xdr:rowOff>
    </xdr:from>
    <xdr:to>
      <xdr:col>17</xdr:col>
      <xdr:colOff>396875</xdr:colOff>
      <xdr:row>67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60" sqref="E6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46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47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628</v>
      </c>
      <c r="C15" s="53">
        <v>774</v>
      </c>
      <c r="D15" s="54">
        <f t="shared" ref="D15:D20" si="0">C15-B15</f>
        <v>146</v>
      </c>
      <c r="F15" s="1"/>
    </row>
    <row r="16" spans="1:6" ht="15.75" x14ac:dyDescent="0.25">
      <c r="A16" s="52" t="s">
        <v>14</v>
      </c>
      <c r="B16" s="53">
        <v>601</v>
      </c>
      <c r="C16" s="53">
        <v>585</v>
      </c>
      <c r="D16" s="54">
        <f t="shared" si="0"/>
        <v>-16</v>
      </c>
      <c r="F16" s="1"/>
    </row>
    <row r="17" spans="1:6" ht="15.75" x14ac:dyDescent="0.25">
      <c r="A17" s="52" t="s">
        <v>15</v>
      </c>
      <c r="B17" s="53">
        <v>549</v>
      </c>
      <c r="C17" s="53">
        <v>476</v>
      </c>
      <c r="D17" s="54">
        <f t="shared" si="0"/>
        <v>-73</v>
      </c>
      <c r="F17" s="1"/>
    </row>
    <row r="18" spans="1:6" ht="15.75" x14ac:dyDescent="0.25">
      <c r="A18" s="52" t="s">
        <v>16</v>
      </c>
      <c r="B18" s="53">
        <v>101</v>
      </c>
      <c r="C18" s="53">
        <v>82</v>
      </c>
      <c r="D18" s="54">
        <f t="shared" si="0"/>
        <v>-19</v>
      </c>
      <c r="F18" s="1"/>
    </row>
    <row r="19" spans="1:6" ht="15.75" x14ac:dyDescent="0.25">
      <c r="A19" s="52" t="s">
        <v>17</v>
      </c>
      <c r="B19" s="53">
        <v>321</v>
      </c>
      <c r="C19" s="53">
        <v>295</v>
      </c>
      <c r="D19" s="54">
        <f t="shared" si="0"/>
        <v>-26</v>
      </c>
      <c r="F19" s="1"/>
    </row>
    <row r="20" spans="1:6" ht="15.75" x14ac:dyDescent="0.25">
      <c r="A20" s="55" t="s">
        <v>0</v>
      </c>
      <c r="B20" s="65">
        <f>SUM(B15:B19)</f>
        <v>2200</v>
      </c>
      <c r="C20" s="65">
        <f>SUM(C15:C19)</f>
        <v>2212</v>
      </c>
      <c r="D20" s="55">
        <f t="shared" si="0"/>
        <v>12</v>
      </c>
    </row>
    <row r="31" spans="1:6" ht="31.5" x14ac:dyDescent="0.25">
      <c r="A31" s="49" t="s">
        <v>47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0.28545454545454546</v>
      </c>
      <c r="C32" s="56">
        <f>C15/C20</f>
        <v>0.34990958408679929</v>
      </c>
      <c r="D32" s="57">
        <f>C32-B32</f>
        <v>6.4455038632253825E-2</v>
      </c>
    </row>
    <row r="33" spans="1:6" ht="15.75" x14ac:dyDescent="0.25">
      <c r="A33" s="52" t="s">
        <v>14</v>
      </c>
      <c r="B33" s="56">
        <f>B16/B20</f>
        <v>0.27318181818181819</v>
      </c>
      <c r="C33" s="56">
        <f>C16/C20</f>
        <v>0.26446654611211573</v>
      </c>
      <c r="D33" s="57">
        <f>C33-B33</f>
        <v>-8.7152720697024622E-3</v>
      </c>
    </row>
    <row r="34" spans="1:6" ht="15.75" x14ac:dyDescent="0.25">
      <c r="A34" s="52" t="s">
        <v>15</v>
      </c>
      <c r="B34" s="56">
        <f>B17/B20</f>
        <v>0.24954545454545454</v>
      </c>
      <c r="C34" s="56">
        <f>C17/C20</f>
        <v>0.21518987341772153</v>
      </c>
      <c r="D34" s="57">
        <f>C34-B34</f>
        <v>-3.4355581127733015E-2</v>
      </c>
    </row>
    <row r="35" spans="1:6" ht="15.75" x14ac:dyDescent="0.25">
      <c r="A35" s="52" t="s">
        <v>16</v>
      </c>
      <c r="B35" s="56">
        <f>B18/B20</f>
        <v>4.5909090909090906E-2</v>
      </c>
      <c r="C35" s="56">
        <f>C18/C20</f>
        <v>3.7070524412296565E-2</v>
      </c>
      <c r="D35" s="57">
        <f>C35-B35</f>
        <v>-8.8385664967943409E-3</v>
      </c>
    </row>
    <row r="36" spans="1:6" ht="15.75" x14ac:dyDescent="0.25">
      <c r="A36" s="52" t="s">
        <v>17</v>
      </c>
      <c r="B36" s="56">
        <f>B19/B20</f>
        <v>0.1459090909090909</v>
      </c>
      <c r="C36" s="56">
        <f>C19/C20</f>
        <v>0.1333634719710669</v>
      </c>
      <c r="D36" s="57">
        <f>C36-B36</f>
        <v>-1.2545618938024E-2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48</v>
      </c>
      <c r="B48" s="50" t="s">
        <v>43</v>
      </c>
      <c r="C48" s="50" t="s">
        <v>44</v>
      </c>
    </row>
    <row r="49" spans="1:3" s="60" customFormat="1" ht="31.5" x14ac:dyDescent="0.25">
      <c r="A49" s="58" t="s">
        <v>37</v>
      </c>
      <c r="B49" s="59">
        <v>2200</v>
      </c>
      <c r="C49" s="59">
        <v>2212</v>
      </c>
    </row>
    <row r="50" spans="1:3" s="60" customFormat="1" ht="31.5" x14ac:dyDescent="0.25">
      <c r="A50" s="58" t="s">
        <v>36</v>
      </c>
      <c r="B50" s="59">
        <v>260</v>
      </c>
      <c r="C50" s="59">
        <v>234</v>
      </c>
    </row>
    <row r="51" spans="1:3" s="60" customFormat="1" ht="31.5" x14ac:dyDescent="0.25">
      <c r="A51" s="58" t="s">
        <v>38</v>
      </c>
      <c r="B51" s="61">
        <f>B50/B49</f>
        <v>0.11818181818181818</v>
      </c>
      <c r="C51" s="61">
        <f>C50/C49</f>
        <v>0.1057866184448463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7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53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774</v>
      </c>
      <c r="C10" s="29">
        <v>393900</v>
      </c>
      <c r="D10" s="29">
        <v>170453</v>
      </c>
      <c r="E10" s="31">
        <f>C10/C15</f>
        <v>0.36155659338238533</v>
      </c>
      <c r="F10" s="31">
        <f>D10/D15</f>
        <v>0.5763746352283986</v>
      </c>
    </row>
    <row r="11" spans="1:6" x14ac:dyDescent="0.25">
      <c r="A11" s="6" t="s">
        <v>14</v>
      </c>
      <c r="B11" s="29">
        <v>585</v>
      </c>
      <c r="C11" s="29">
        <v>326614</v>
      </c>
      <c r="D11" s="29">
        <v>81478</v>
      </c>
      <c r="E11" s="31">
        <f>C11/C15</f>
        <v>0.29979549426502766</v>
      </c>
      <c r="F11" s="31">
        <f>D11/D15</f>
        <v>0.27551203281338232</v>
      </c>
    </row>
    <row r="12" spans="1:6" x14ac:dyDescent="0.25">
      <c r="A12" s="6" t="s">
        <v>15</v>
      </c>
      <c r="B12" s="29">
        <v>476</v>
      </c>
      <c r="C12" s="29">
        <v>254803</v>
      </c>
      <c r="D12" s="29">
        <v>39364</v>
      </c>
      <c r="E12" s="31">
        <f>C12/C15</f>
        <v>0.23388094608685436</v>
      </c>
      <c r="F12" s="31">
        <f>D12/D15</f>
        <v>0.13310655219403988</v>
      </c>
    </row>
    <row r="13" spans="1:6" x14ac:dyDescent="0.25">
      <c r="A13" s="6" t="s">
        <v>16</v>
      </c>
      <c r="B13" s="29">
        <v>82</v>
      </c>
      <c r="C13" s="29">
        <v>44126</v>
      </c>
      <c r="D13" s="29">
        <v>3636</v>
      </c>
      <c r="E13" s="31">
        <f>C13/C15</f>
        <v>4.050278304034307E-2</v>
      </c>
      <c r="F13" s="31">
        <f>D13/D15</f>
        <v>1.2294874092509121E-2</v>
      </c>
    </row>
    <row r="14" spans="1:6" x14ac:dyDescent="0.25">
      <c r="A14" s="6" t="s">
        <v>17</v>
      </c>
      <c r="B14" s="30">
        <v>295</v>
      </c>
      <c r="C14" s="30">
        <v>70013</v>
      </c>
      <c r="D14" s="30">
        <v>802</v>
      </c>
      <c r="E14" s="31">
        <f>C14/C15</f>
        <v>6.4264183225389557E-2</v>
      </c>
      <c r="F14" s="31">
        <f>D14/D15</f>
        <v>2.7119056716700539E-3</v>
      </c>
    </row>
    <row r="15" spans="1:6" x14ac:dyDescent="0.25">
      <c r="A15" s="4" t="s">
        <v>0</v>
      </c>
      <c r="B15" s="63">
        <f>SUM(B10:B14)</f>
        <v>2212</v>
      </c>
      <c r="C15" s="63">
        <f>SUM(C10:C14)</f>
        <v>1089456</v>
      </c>
      <c r="D15" s="63">
        <f>SUM(D10:D14)</f>
        <v>295733</v>
      </c>
      <c r="E15" s="64">
        <f>SUM(E10:E14)</f>
        <v>1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236</v>
      </c>
      <c r="C29" s="9">
        <v>161</v>
      </c>
      <c r="D29" s="18">
        <v>317</v>
      </c>
      <c r="E29" s="3">
        <v>53</v>
      </c>
      <c r="F29" s="21">
        <f>SUM(B29:E29)</f>
        <v>767</v>
      </c>
      <c r="G29" s="15"/>
    </row>
    <row r="30" spans="1:7" x14ac:dyDescent="0.25">
      <c r="A30" s="6" t="s">
        <v>14</v>
      </c>
      <c r="B30" s="9">
        <v>404</v>
      </c>
      <c r="C30" s="9">
        <v>113</v>
      </c>
      <c r="D30" s="18">
        <v>51</v>
      </c>
      <c r="E30" s="3">
        <v>17</v>
      </c>
      <c r="F30" s="21">
        <f>SUM(B30:E30)</f>
        <v>585</v>
      </c>
      <c r="G30" s="15"/>
    </row>
    <row r="31" spans="1:7" x14ac:dyDescent="0.25">
      <c r="A31" s="6" t="s">
        <v>15</v>
      </c>
      <c r="B31" s="9">
        <v>374</v>
      </c>
      <c r="C31" s="9">
        <v>62</v>
      </c>
      <c r="D31" s="18">
        <v>24</v>
      </c>
      <c r="E31" s="3">
        <v>14</v>
      </c>
      <c r="F31" s="21">
        <f>SUM(B31:E31)</f>
        <v>474</v>
      </c>
      <c r="G31" s="15"/>
    </row>
    <row r="32" spans="1:7" x14ac:dyDescent="0.25">
      <c r="A32" s="6" t="s">
        <v>16</v>
      </c>
      <c r="B32" s="9">
        <v>60</v>
      </c>
      <c r="C32" s="9">
        <v>9</v>
      </c>
      <c r="D32" s="18">
        <v>9</v>
      </c>
      <c r="E32" s="3">
        <v>4</v>
      </c>
      <c r="F32" s="21">
        <f>SUM(B32:E32)</f>
        <v>82</v>
      </c>
      <c r="G32" s="15"/>
    </row>
    <row r="33" spans="1:9" x14ac:dyDescent="0.25">
      <c r="A33" s="6" t="s">
        <v>17</v>
      </c>
      <c r="B33" s="9">
        <v>88</v>
      </c>
      <c r="C33" s="9">
        <v>22</v>
      </c>
      <c r="D33" s="18">
        <v>80</v>
      </c>
      <c r="E33" s="3">
        <v>100</v>
      </c>
      <c r="F33" s="21">
        <f>SUM(B33:E33)</f>
        <v>290</v>
      </c>
      <c r="G33" s="15"/>
    </row>
    <row r="34" spans="1:9" x14ac:dyDescent="0.25">
      <c r="A34" s="8" t="s">
        <v>0</v>
      </c>
      <c r="B34" s="63">
        <f>SUM(B29:B33)</f>
        <v>1162</v>
      </c>
      <c r="C34" s="63">
        <f>SUM(C29:C33)</f>
        <v>367</v>
      </c>
      <c r="D34" s="63">
        <f>SUM(D29:D33)</f>
        <v>481</v>
      </c>
      <c r="E34" s="63">
        <f>SUM(E29:E33)</f>
        <v>188</v>
      </c>
      <c r="F34" s="22">
        <f>SUM(F29:F33)</f>
        <v>2198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0.20309810671256454</v>
      </c>
      <c r="C36" s="5">
        <f>C29/C34</f>
        <v>0.43869209809264303</v>
      </c>
      <c r="D36" s="5">
        <f>D29/D34</f>
        <v>0.65904365904365902</v>
      </c>
      <c r="E36" s="5">
        <f>E29/E34</f>
        <v>0.28191489361702127</v>
      </c>
      <c r="G36" s="68"/>
      <c r="H36" s="68"/>
    </row>
    <row r="37" spans="1:9" x14ac:dyDescent="0.25">
      <c r="A37" s="6" t="s">
        <v>14</v>
      </c>
      <c r="B37" s="5">
        <f>B30/B34</f>
        <v>0.34767641996557658</v>
      </c>
      <c r="C37" s="5">
        <f>C30/C34</f>
        <v>0.30790190735694822</v>
      </c>
      <c r="D37" s="5">
        <f>D30/D34</f>
        <v>0.10602910602910603</v>
      </c>
      <c r="E37" s="5">
        <f>E30/E34</f>
        <v>9.0425531914893623E-2</v>
      </c>
      <c r="G37" s="68"/>
      <c r="H37" s="68"/>
    </row>
    <row r="38" spans="1:9" x14ac:dyDescent="0.25">
      <c r="A38" s="6" t="s">
        <v>15</v>
      </c>
      <c r="B38" s="5">
        <f>B31/B34</f>
        <v>0.32185886402753872</v>
      </c>
      <c r="C38" s="5">
        <f>C31/C34</f>
        <v>0.16893732970027248</v>
      </c>
      <c r="D38" s="5">
        <f>D31/D34</f>
        <v>4.9896049896049899E-2</v>
      </c>
      <c r="E38" s="5">
        <f>E31/E34</f>
        <v>7.4468085106382975E-2</v>
      </c>
    </row>
    <row r="39" spans="1:9" x14ac:dyDescent="0.25">
      <c r="A39" s="6" t="s">
        <v>16</v>
      </c>
      <c r="B39" s="5">
        <f>B32/B34</f>
        <v>5.163511187607573E-2</v>
      </c>
      <c r="C39" s="5">
        <f>C32/C34</f>
        <v>2.4523160762942781E-2</v>
      </c>
      <c r="D39" s="5">
        <f>D32/D34</f>
        <v>1.8711018711018712E-2</v>
      </c>
      <c r="E39" s="5">
        <f>E32/E34</f>
        <v>2.1276595744680851E-2</v>
      </c>
    </row>
    <row r="40" spans="1:9" x14ac:dyDescent="0.25">
      <c r="A40" s="6" t="s">
        <v>17</v>
      </c>
      <c r="B40" s="5">
        <f>B33/B34</f>
        <v>7.5731497418244406E-2</v>
      </c>
      <c r="C40" s="5">
        <f>C33/C34</f>
        <v>5.9945504087193457E-2</v>
      </c>
      <c r="D40" s="5">
        <f>D33/D34</f>
        <v>0.16632016632016633</v>
      </c>
      <c r="E40" s="5">
        <f>E33/E34</f>
        <v>0.53191489361702127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51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665</v>
      </c>
      <c r="C52" s="21">
        <v>3</v>
      </c>
      <c r="D52" s="21">
        <v>4</v>
      </c>
      <c r="E52" s="21">
        <v>95</v>
      </c>
      <c r="F52" s="21">
        <f>SUM(B52:E52)</f>
        <v>767</v>
      </c>
    </row>
    <row r="53" spans="1:6" x14ac:dyDescent="0.25">
      <c r="A53" s="20" t="s">
        <v>14</v>
      </c>
      <c r="B53" s="21">
        <v>576</v>
      </c>
      <c r="C53" s="21">
        <v>1</v>
      </c>
      <c r="D53" s="21">
        <v>1</v>
      </c>
      <c r="E53" s="21">
        <v>7</v>
      </c>
      <c r="F53" s="21">
        <f>SUM(B53:E53)</f>
        <v>585</v>
      </c>
    </row>
    <row r="54" spans="1:6" x14ac:dyDescent="0.25">
      <c r="A54" s="20" t="s">
        <v>15</v>
      </c>
      <c r="B54" s="21">
        <v>448</v>
      </c>
      <c r="C54" s="21">
        <v>3</v>
      </c>
      <c r="D54" s="21">
        <v>0</v>
      </c>
      <c r="E54" s="21">
        <v>23</v>
      </c>
      <c r="F54" s="21">
        <f>SUM(B54:E54)</f>
        <v>474</v>
      </c>
    </row>
    <row r="55" spans="1:6" x14ac:dyDescent="0.25">
      <c r="A55" s="20" t="s">
        <v>16</v>
      </c>
      <c r="B55" s="21">
        <v>71</v>
      </c>
      <c r="C55" s="21">
        <v>2</v>
      </c>
      <c r="D55" s="21">
        <v>1</v>
      </c>
      <c r="E55" s="21">
        <v>8</v>
      </c>
      <c r="F55" s="21">
        <f>SUM(B55:E55)</f>
        <v>82</v>
      </c>
    </row>
    <row r="56" spans="1:6" x14ac:dyDescent="0.25">
      <c r="A56" s="20" t="s">
        <v>17</v>
      </c>
      <c r="B56" s="21">
        <v>142</v>
      </c>
      <c r="C56" s="21">
        <v>21</v>
      </c>
      <c r="D56" s="21">
        <v>1</v>
      </c>
      <c r="E56" s="21">
        <v>127</v>
      </c>
      <c r="F56" s="21">
        <f>SUM(B56:E56)</f>
        <v>291</v>
      </c>
    </row>
    <row r="57" spans="1:6" x14ac:dyDescent="0.25">
      <c r="A57" s="22" t="s">
        <v>0</v>
      </c>
      <c r="B57" s="63">
        <f>SUM(B52:B56)</f>
        <v>1902</v>
      </c>
      <c r="C57" s="63">
        <f>SUM(C52:C56)</f>
        <v>30</v>
      </c>
      <c r="D57" s="63">
        <f>SUM(D52:D56)</f>
        <v>7</v>
      </c>
      <c r="E57" s="63">
        <f>SUM(E52:E56)</f>
        <v>260</v>
      </c>
      <c r="F57" s="22">
        <f>SUM(F52:F56)</f>
        <v>2199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0.34963196635120924</v>
      </c>
      <c r="C59" s="24">
        <f>C52/C57</f>
        <v>0.1</v>
      </c>
      <c r="D59" s="24">
        <f>D52/D57</f>
        <v>0.5714285714285714</v>
      </c>
      <c r="E59" s="24">
        <f>E52/E57</f>
        <v>0.36538461538461536</v>
      </c>
      <c r="F59" s="19"/>
    </row>
    <row r="60" spans="1:6" x14ac:dyDescent="0.25">
      <c r="A60" s="20" t="s">
        <v>14</v>
      </c>
      <c r="B60" s="24">
        <f>B53/B57</f>
        <v>0.30283911671924291</v>
      </c>
      <c r="C60" s="24">
        <f>C53/C57</f>
        <v>3.3333333333333333E-2</v>
      </c>
      <c r="D60" s="24">
        <f>D53/D57</f>
        <v>0.14285714285714285</v>
      </c>
      <c r="E60" s="24">
        <f>E53/E57</f>
        <v>2.6923076923076925E-2</v>
      </c>
      <c r="F60" s="19"/>
    </row>
    <row r="61" spans="1:6" x14ac:dyDescent="0.25">
      <c r="A61" s="20" t="s">
        <v>15</v>
      </c>
      <c r="B61" s="24">
        <f>B54/B57</f>
        <v>0.23554153522607782</v>
      </c>
      <c r="C61" s="24">
        <f>C54/C57</f>
        <v>0.1</v>
      </c>
      <c r="D61" s="24">
        <f>D54/D57</f>
        <v>0</v>
      </c>
      <c r="E61" s="24">
        <f>E54/E57</f>
        <v>8.8461538461538466E-2</v>
      </c>
      <c r="F61" s="19"/>
    </row>
    <row r="62" spans="1:6" x14ac:dyDescent="0.25">
      <c r="A62" s="20" t="s">
        <v>16</v>
      </c>
      <c r="B62" s="24">
        <f>B55/B57</f>
        <v>3.7329127234490007E-2</v>
      </c>
      <c r="C62" s="24">
        <f>C55/C57</f>
        <v>6.6666666666666666E-2</v>
      </c>
      <c r="D62" s="24">
        <f>D55/D57</f>
        <v>0.14285714285714285</v>
      </c>
      <c r="E62" s="24">
        <f>E55/E57</f>
        <v>3.0769230769230771E-2</v>
      </c>
      <c r="F62" s="19"/>
    </row>
    <row r="63" spans="1:6" x14ac:dyDescent="0.25">
      <c r="A63" s="20" t="s">
        <v>17</v>
      </c>
      <c r="B63" s="24">
        <f>B56/B57</f>
        <v>7.4658254468980015E-2</v>
      </c>
      <c r="C63" s="24">
        <f>C56/C57</f>
        <v>0.7</v>
      </c>
      <c r="D63" s="24">
        <f>D56/D57</f>
        <v>0.14285714285714285</v>
      </c>
      <c r="E63" s="24">
        <f>E56/E57</f>
        <v>0.48846153846153845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50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144</v>
      </c>
      <c r="C75" s="21">
        <v>324</v>
      </c>
      <c r="D75" s="21">
        <v>255</v>
      </c>
      <c r="E75" s="21">
        <v>34</v>
      </c>
      <c r="F75" s="21">
        <f>SUM(B75:E75)</f>
        <v>757</v>
      </c>
    </row>
    <row r="76" spans="1:6" x14ac:dyDescent="0.25">
      <c r="A76" s="20" t="s">
        <v>14</v>
      </c>
      <c r="B76" s="21">
        <v>99</v>
      </c>
      <c r="C76" s="21">
        <v>202</v>
      </c>
      <c r="D76" s="21">
        <v>225</v>
      </c>
      <c r="E76" s="21">
        <v>58</v>
      </c>
      <c r="F76" s="21">
        <f>SUM(B76:E76)</f>
        <v>584</v>
      </c>
    </row>
    <row r="77" spans="1:6" x14ac:dyDescent="0.25">
      <c r="A77" s="20" t="s">
        <v>15</v>
      </c>
      <c r="B77" s="21">
        <v>51</v>
      </c>
      <c r="C77" s="21">
        <v>91</v>
      </c>
      <c r="D77" s="21">
        <v>154</v>
      </c>
      <c r="E77" s="21">
        <v>174</v>
      </c>
      <c r="F77" s="21">
        <f>SUM(B77:E77)</f>
        <v>470</v>
      </c>
    </row>
    <row r="78" spans="1:6" x14ac:dyDescent="0.25">
      <c r="A78" s="20" t="s">
        <v>16</v>
      </c>
      <c r="B78" s="21">
        <v>2</v>
      </c>
      <c r="C78" s="21">
        <v>11</v>
      </c>
      <c r="D78" s="21">
        <v>22</v>
      </c>
      <c r="E78" s="21">
        <v>45</v>
      </c>
      <c r="F78" s="21">
        <f>SUM(B78:E78)</f>
        <v>80</v>
      </c>
    </row>
    <row r="79" spans="1:6" x14ac:dyDescent="0.25">
      <c r="A79" s="20" t="s">
        <v>17</v>
      </c>
      <c r="B79" s="21">
        <v>28</v>
      </c>
      <c r="C79" s="21">
        <v>85</v>
      </c>
      <c r="D79" s="21">
        <v>75</v>
      </c>
      <c r="E79" s="21">
        <v>76</v>
      </c>
      <c r="F79" s="21">
        <f>SUM(B79:E79)</f>
        <v>264</v>
      </c>
    </row>
    <row r="80" spans="1:6" x14ac:dyDescent="0.25">
      <c r="A80" s="26" t="s">
        <v>0</v>
      </c>
      <c r="B80" s="63">
        <f>SUM(B75:B79)</f>
        <v>324</v>
      </c>
      <c r="C80" s="63">
        <f>SUM(C75:C79)</f>
        <v>713</v>
      </c>
      <c r="D80" s="63">
        <f>SUM(D75:D79)</f>
        <v>731</v>
      </c>
      <c r="E80" s="63">
        <f>SUM(E75:E79)</f>
        <v>387</v>
      </c>
      <c r="F80" s="22">
        <f>SUM(F75:F79)</f>
        <v>2155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0.44444444444444442</v>
      </c>
      <c r="C82" s="24">
        <f>C75/C80</f>
        <v>0.45441795231416549</v>
      </c>
      <c r="D82" s="24">
        <f>D75/D80</f>
        <v>0.34883720930232559</v>
      </c>
      <c r="E82" s="24">
        <f>E75/E80</f>
        <v>8.7855297157622733E-2</v>
      </c>
      <c r="F82" s="19"/>
    </row>
    <row r="83" spans="1:6" x14ac:dyDescent="0.25">
      <c r="A83" s="20" t="s">
        <v>14</v>
      </c>
      <c r="B83" s="24">
        <f>B76/B80</f>
        <v>0.30555555555555558</v>
      </c>
      <c r="C83" s="24">
        <f>C76/C80</f>
        <v>0.28330995792426367</v>
      </c>
      <c r="D83" s="24">
        <f>D76/D80</f>
        <v>0.30779753761969902</v>
      </c>
      <c r="E83" s="24">
        <f>E76/E80</f>
        <v>0.14987080103359174</v>
      </c>
      <c r="F83" s="19"/>
    </row>
    <row r="84" spans="1:6" x14ac:dyDescent="0.25">
      <c r="A84" s="20" t="s">
        <v>15</v>
      </c>
      <c r="B84" s="24">
        <f>B77/B80</f>
        <v>0.15740740740740741</v>
      </c>
      <c r="C84" s="24">
        <f>C77/C80</f>
        <v>0.1276297335203366</v>
      </c>
      <c r="D84" s="24">
        <f>D77/D80</f>
        <v>0.2106703146374829</v>
      </c>
      <c r="E84" s="24">
        <f>E77/E80</f>
        <v>0.44961240310077522</v>
      </c>
      <c r="F84" s="19"/>
    </row>
    <row r="85" spans="1:6" x14ac:dyDescent="0.25">
      <c r="A85" s="20" t="s">
        <v>16</v>
      </c>
      <c r="B85" s="24">
        <f>B78/B80</f>
        <v>6.1728395061728392E-3</v>
      </c>
      <c r="C85" s="24">
        <f>C78/C80</f>
        <v>1.5427769985974754E-2</v>
      </c>
      <c r="D85" s="24">
        <f>D78/D80</f>
        <v>3.0095759233926128E-2</v>
      </c>
      <c r="E85" s="24">
        <f>E78/E80</f>
        <v>0.11627906976744186</v>
      </c>
      <c r="F85" s="19"/>
    </row>
    <row r="86" spans="1:6" x14ac:dyDescent="0.25">
      <c r="A86" s="20" t="s">
        <v>17</v>
      </c>
      <c r="B86" s="24">
        <f>B79/B80</f>
        <v>8.6419753086419748E-2</v>
      </c>
      <c r="C86" s="24">
        <f>C79/C80</f>
        <v>0.11921458625525946</v>
      </c>
      <c r="D86" s="24">
        <f>D79/D80</f>
        <v>0.10259917920656635</v>
      </c>
      <c r="E86" s="24">
        <f>E79/E80</f>
        <v>0.19638242894056848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49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204</v>
      </c>
      <c r="C98" s="21">
        <v>180</v>
      </c>
      <c r="D98" s="21">
        <v>141</v>
      </c>
      <c r="E98" s="28">
        <v>242</v>
      </c>
      <c r="F98" s="21">
        <f>SUM(B98:E98)</f>
        <v>767</v>
      </c>
    </row>
    <row r="99" spans="1:6" x14ac:dyDescent="0.25">
      <c r="A99" s="20" t="s">
        <v>14</v>
      </c>
      <c r="B99" s="21">
        <v>178</v>
      </c>
      <c r="C99" s="21">
        <v>231</v>
      </c>
      <c r="D99" s="21">
        <v>74</v>
      </c>
      <c r="E99" s="28">
        <v>102</v>
      </c>
      <c r="F99" s="21">
        <f>SUM(B99:E99)</f>
        <v>585</v>
      </c>
    </row>
    <row r="100" spans="1:6" x14ac:dyDescent="0.25">
      <c r="A100" s="20" t="s">
        <v>15</v>
      </c>
      <c r="B100" s="21">
        <v>153</v>
      </c>
      <c r="C100" s="21">
        <v>231</v>
      </c>
      <c r="D100" s="21">
        <v>42</v>
      </c>
      <c r="E100" s="28">
        <v>48</v>
      </c>
      <c r="F100" s="21">
        <f>SUM(B100:E100)</f>
        <v>474</v>
      </c>
    </row>
    <row r="101" spans="1:6" x14ac:dyDescent="0.25">
      <c r="A101" s="20" t="s">
        <v>16</v>
      </c>
      <c r="B101" s="21">
        <v>25</v>
      </c>
      <c r="C101" s="21">
        <v>43</v>
      </c>
      <c r="D101" s="21">
        <v>2</v>
      </c>
      <c r="E101" s="28">
        <v>12</v>
      </c>
      <c r="F101" s="21">
        <f>SUM(B101:E101)</f>
        <v>82</v>
      </c>
    </row>
    <row r="102" spans="1:6" x14ac:dyDescent="0.25">
      <c r="A102" s="20" t="s">
        <v>17</v>
      </c>
      <c r="B102" s="21">
        <v>98</v>
      </c>
      <c r="C102" s="21">
        <v>67</v>
      </c>
      <c r="D102" s="21">
        <v>48</v>
      </c>
      <c r="E102" s="28">
        <v>78</v>
      </c>
      <c r="F102" s="21">
        <f>SUM(B102:E102)</f>
        <v>291</v>
      </c>
    </row>
    <row r="103" spans="1:6" x14ac:dyDescent="0.25">
      <c r="A103" s="26" t="s">
        <v>0</v>
      </c>
      <c r="B103" s="63">
        <f>SUM(B98:B102)</f>
        <v>658</v>
      </c>
      <c r="C103" s="63">
        <f>SUM(C98:C102)</f>
        <v>752</v>
      </c>
      <c r="D103" s="63">
        <f>SUM(D98:D102)</f>
        <v>307</v>
      </c>
      <c r="E103" s="63">
        <f>SUM(E98:E102)</f>
        <v>482</v>
      </c>
      <c r="F103" s="22">
        <f>SUM(F98:F102)</f>
        <v>2199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0.3100303951367781</v>
      </c>
      <c r="C105" s="24">
        <f>C98/C103</f>
        <v>0.23936170212765959</v>
      </c>
      <c r="D105" s="24">
        <f>D98/D103</f>
        <v>0.45928338762214982</v>
      </c>
      <c r="E105" s="24">
        <f>E98/E103</f>
        <v>0.50207468879668049</v>
      </c>
      <c r="F105" s="19"/>
    </row>
    <row r="106" spans="1:6" x14ac:dyDescent="0.25">
      <c r="A106" s="20" t="s">
        <v>14</v>
      </c>
      <c r="B106" s="24">
        <f>B99/B103</f>
        <v>0.27051671732522797</v>
      </c>
      <c r="C106" s="24">
        <f>C99/C103</f>
        <v>0.30718085106382981</v>
      </c>
      <c r="D106" s="24">
        <f>D99/D103</f>
        <v>0.24104234527687296</v>
      </c>
      <c r="E106" s="24">
        <f>E99/E103</f>
        <v>0.21161825726141079</v>
      </c>
      <c r="F106" s="19"/>
    </row>
    <row r="107" spans="1:6" x14ac:dyDescent="0.25">
      <c r="A107" s="20" t="s">
        <v>15</v>
      </c>
      <c r="B107" s="24">
        <f>B100/B103</f>
        <v>0.23252279635258358</v>
      </c>
      <c r="C107" s="24">
        <f>C100/C103</f>
        <v>0.30718085106382981</v>
      </c>
      <c r="D107" s="24">
        <f>D100/D103</f>
        <v>0.13680781758957655</v>
      </c>
      <c r="E107" s="24">
        <f>E100/E103</f>
        <v>9.9585062240663894E-2</v>
      </c>
      <c r="F107" s="19"/>
    </row>
    <row r="108" spans="1:6" x14ac:dyDescent="0.25">
      <c r="A108" s="20" t="s">
        <v>16</v>
      </c>
      <c r="B108" s="24">
        <f>B101/B103</f>
        <v>3.7993920972644375E-2</v>
      </c>
      <c r="C108" s="24">
        <f>C101/C103</f>
        <v>5.7180851063829786E-2</v>
      </c>
      <c r="D108" s="24">
        <f>D101/D103</f>
        <v>6.5146579804560263E-3</v>
      </c>
      <c r="E108" s="24">
        <f>E101/E103</f>
        <v>2.4896265560165973E-2</v>
      </c>
      <c r="F108" s="19"/>
    </row>
    <row r="109" spans="1:6" x14ac:dyDescent="0.25">
      <c r="A109" s="20" t="s">
        <v>17</v>
      </c>
      <c r="B109" s="24">
        <f>B102/B103</f>
        <v>0.14893617021276595</v>
      </c>
      <c r="C109" s="24">
        <f>C102/C103</f>
        <v>8.9095744680851061E-2</v>
      </c>
      <c r="D109" s="24">
        <f>D102/D103</f>
        <v>0.15635179153094461</v>
      </c>
      <c r="E109" s="24">
        <f>E102/E103</f>
        <v>0.16182572614107885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95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45</v>
      </c>
    </row>
    <row r="5" spans="1:6" s="38" customFormat="1" ht="23.25" x14ac:dyDescent="0.25">
      <c r="A5" s="34" t="s">
        <v>42</v>
      </c>
    </row>
    <row r="9" spans="1:6" ht="30" x14ac:dyDescent="0.25">
      <c r="A9" s="39" t="s">
        <v>57</v>
      </c>
      <c r="B9" s="40" t="s">
        <v>41</v>
      </c>
      <c r="C9" s="40" t="s">
        <v>30</v>
      </c>
      <c r="D9" s="40" t="s">
        <v>39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628</v>
      </c>
      <c r="C10" s="29">
        <v>311378</v>
      </c>
      <c r="D10" s="29">
        <v>135465</v>
      </c>
      <c r="E10" s="31">
        <f>C10/C15</f>
        <v>0.29200055140801284</v>
      </c>
      <c r="F10" s="31">
        <f>D10/D15</f>
        <v>0.51187052942221145</v>
      </c>
    </row>
    <row r="11" spans="1:6" x14ac:dyDescent="0.25">
      <c r="A11" s="6" t="s">
        <v>14</v>
      </c>
      <c r="B11" s="29">
        <v>601</v>
      </c>
      <c r="C11" s="29">
        <v>323405</v>
      </c>
      <c r="D11" s="29">
        <v>80155</v>
      </c>
      <c r="E11" s="31">
        <f>C11/C15</f>
        <v>0.30327909591592339</v>
      </c>
      <c r="F11" s="31">
        <f>D11/D15</f>
        <v>0.30287515067240511</v>
      </c>
    </row>
    <row r="12" spans="1:6" x14ac:dyDescent="0.25">
      <c r="A12" s="6" t="s">
        <v>15</v>
      </c>
      <c r="B12" s="29">
        <v>549</v>
      </c>
      <c r="C12" s="29">
        <v>285083</v>
      </c>
      <c r="D12" s="29">
        <v>44579</v>
      </c>
      <c r="E12" s="31">
        <f>C12/C15</f>
        <v>0.26734192266971502</v>
      </c>
      <c r="F12" s="31">
        <f>D12/D15</f>
        <v>0.16844702566059694</v>
      </c>
    </row>
    <row r="13" spans="1:6" x14ac:dyDescent="0.25">
      <c r="A13" s="6" t="s">
        <v>16</v>
      </c>
      <c r="B13" s="29">
        <v>101</v>
      </c>
      <c r="C13" s="29">
        <v>47031</v>
      </c>
      <c r="D13" s="29">
        <v>3810</v>
      </c>
      <c r="E13" s="31">
        <f>C13/C15</f>
        <v>4.4104201110130622E-2</v>
      </c>
      <c r="F13" s="31">
        <f>D13/D15</f>
        <v>1.4396535762732999E-2</v>
      </c>
    </row>
    <row r="14" spans="1:6" x14ac:dyDescent="0.25">
      <c r="A14" s="6" t="s">
        <v>17</v>
      </c>
      <c r="B14" s="30">
        <v>321</v>
      </c>
      <c r="C14" s="30">
        <v>99464</v>
      </c>
      <c r="D14" s="30">
        <v>638</v>
      </c>
      <c r="E14" s="31">
        <f>C14/C15</f>
        <v>9.3274228896218073E-2</v>
      </c>
      <c r="F14" s="31">
        <f>D14/D15</f>
        <v>2.4107584820534525E-3</v>
      </c>
    </row>
    <row r="15" spans="1:6" x14ac:dyDescent="0.25">
      <c r="A15" s="4" t="s">
        <v>0</v>
      </c>
      <c r="B15" s="63">
        <f>SUM(B10:B14)</f>
        <v>2200</v>
      </c>
      <c r="C15" s="63">
        <f>SUM(C10:C14)</f>
        <v>1066361</v>
      </c>
      <c r="D15" s="63">
        <f>SUM(D10:D14)</f>
        <v>264647</v>
      </c>
      <c r="E15" s="64">
        <f>SUM(E10:E14)</f>
        <v>0.99999999999999989</v>
      </c>
      <c r="F15" s="64">
        <f>SUM(F10:F14)</f>
        <v>0.99999999999999989</v>
      </c>
    </row>
    <row r="19" spans="1:7" s="38" customFormat="1" ht="23.25" x14ac:dyDescent="0.25">
      <c r="A19" s="34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56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148</v>
      </c>
      <c r="C29" s="9">
        <v>112</v>
      </c>
      <c r="D29" s="18">
        <v>303</v>
      </c>
      <c r="E29" s="3">
        <v>60</v>
      </c>
      <c r="F29" s="21">
        <f>SUM(B29:E29)</f>
        <v>623</v>
      </c>
      <c r="G29" s="15"/>
    </row>
    <row r="30" spans="1:7" x14ac:dyDescent="0.25">
      <c r="A30" s="6" t="s">
        <v>14</v>
      </c>
      <c r="B30" s="9">
        <v>387</v>
      </c>
      <c r="C30" s="9">
        <v>124</v>
      </c>
      <c r="D30" s="18">
        <v>61</v>
      </c>
      <c r="E30" s="3">
        <v>27</v>
      </c>
      <c r="F30" s="21">
        <f>SUM(B30:E30)</f>
        <v>599</v>
      </c>
      <c r="G30" s="15"/>
    </row>
    <row r="31" spans="1:7" x14ac:dyDescent="0.25">
      <c r="A31" s="6" t="s">
        <v>15</v>
      </c>
      <c r="B31" s="9">
        <v>423</v>
      </c>
      <c r="C31" s="9">
        <v>78</v>
      </c>
      <c r="D31" s="18">
        <v>27</v>
      </c>
      <c r="E31" s="3">
        <v>20</v>
      </c>
      <c r="F31" s="21">
        <f>SUM(B31:E31)</f>
        <v>548</v>
      </c>
      <c r="G31" s="15"/>
    </row>
    <row r="32" spans="1:7" x14ac:dyDescent="0.25">
      <c r="A32" s="6" t="s">
        <v>16</v>
      </c>
      <c r="B32" s="9">
        <v>78</v>
      </c>
      <c r="C32" s="9">
        <v>10</v>
      </c>
      <c r="D32" s="18">
        <v>5</v>
      </c>
      <c r="E32" s="3">
        <v>8</v>
      </c>
      <c r="F32" s="21">
        <f>SUM(B32:E32)</f>
        <v>101</v>
      </c>
      <c r="G32" s="15"/>
    </row>
    <row r="33" spans="1:9" x14ac:dyDescent="0.25">
      <c r="A33" s="6" t="s">
        <v>17</v>
      </c>
      <c r="B33" s="9">
        <v>120</v>
      </c>
      <c r="C33" s="9">
        <v>27</v>
      </c>
      <c r="D33" s="18">
        <v>77</v>
      </c>
      <c r="E33" s="3">
        <v>93</v>
      </c>
      <c r="F33" s="21">
        <f>SUM(B33:E33)</f>
        <v>317</v>
      </c>
      <c r="G33" s="15"/>
    </row>
    <row r="34" spans="1:9" x14ac:dyDescent="0.25">
      <c r="A34" s="8" t="s">
        <v>0</v>
      </c>
      <c r="B34" s="63">
        <f>SUM(B29:B33)</f>
        <v>1156</v>
      </c>
      <c r="C34" s="63">
        <f>SUM(C29:C33)</f>
        <v>351</v>
      </c>
      <c r="D34" s="63">
        <f>SUM(D29:D33)</f>
        <v>473</v>
      </c>
      <c r="E34" s="63">
        <f>SUM(E29:E33)</f>
        <v>208</v>
      </c>
      <c r="F34" s="22">
        <f>SUM(F29:F33)</f>
        <v>2188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7"/>
      <c r="H35" s="67"/>
      <c r="I35" s="15"/>
    </row>
    <row r="36" spans="1:9" x14ac:dyDescent="0.25">
      <c r="A36" s="6" t="s">
        <v>1</v>
      </c>
      <c r="B36" s="5">
        <f>B29/B34</f>
        <v>0.12802768166089964</v>
      </c>
      <c r="C36" s="5">
        <f>C29/C34</f>
        <v>0.31908831908831908</v>
      </c>
      <c r="D36" s="5">
        <f>D29/D34</f>
        <v>0.64059196617336156</v>
      </c>
      <c r="E36" s="5">
        <f>E29/E34</f>
        <v>0.28846153846153844</v>
      </c>
      <c r="G36" s="68"/>
      <c r="H36" s="68"/>
    </row>
    <row r="37" spans="1:9" x14ac:dyDescent="0.25">
      <c r="A37" s="6" t="s">
        <v>14</v>
      </c>
      <c r="B37" s="5">
        <f>B30/B34</f>
        <v>0.33477508650519033</v>
      </c>
      <c r="C37" s="5">
        <f>C30/C34</f>
        <v>0.35327635327635326</v>
      </c>
      <c r="D37" s="5">
        <f>D30/D34</f>
        <v>0.12896405919661733</v>
      </c>
      <c r="E37" s="5">
        <f>E30/E34</f>
        <v>0.12980769230769232</v>
      </c>
      <c r="G37" s="68"/>
      <c r="H37" s="68"/>
    </row>
    <row r="38" spans="1:9" x14ac:dyDescent="0.25">
      <c r="A38" s="6" t="s">
        <v>15</v>
      </c>
      <c r="B38" s="5">
        <f>B31/B34</f>
        <v>0.36591695501730104</v>
      </c>
      <c r="C38" s="5">
        <f>C31/C34</f>
        <v>0.22222222222222221</v>
      </c>
      <c r="D38" s="5">
        <f>D31/D34</f>
        <v>5.7082452431289642E-2</v>
      </c>
      <c r="E38" s="5">
        <f>E31/E34</f>
        <v>9.6153846153846159E-2</v>
      </c>
    </row>
    <row r="39" spans="1:9" x14ac:dyDescent="0.25">
      <c r="A39" s="6" t="s">
        <v>16</v>
      </c>
      <c r="B39" s="5">
        <f>B32/B34</f>
        <v>6.7474048442906581E-2</v>
      </c>
      <c r="C39" s="5">
        <f>C32/C34</f>
        <v>2.8490028490028491E-2</v>
      </c>
      <c r="D39" s="5">
        <f>D32/D34</f>
        <v>1.0570824524312896E-2</v>
      </c>
      <c r="E39" s="5">
        <f>E32/E34</f>
        <v>3.8461538461538464E-2</v>
      </c>
    </row>
    <row r="40" spans="1:9" x14ac:dyDescent="0.25">
      <c r="A40" s="6" t="s">
        <v>17</v>
      </c>
      <c r="B40" s="5">
        <f>B33/B34</f>
        <v>0.10380622837370242</v>
      </c>
      <c r="C40" s="5">
        <f>C33/C34</f>
        <v>7.6923076923076927E-2</v>
      </c>
      <c r="D40" s="5">
        <f>D33/D34</f>
        <v>0.16279069767441862</v>
      </c>
      <c r="E40" s="5">
        <f>E33/E34</f>
        <v>0.44711538461538464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55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509</v>
      </c>
      <c r="C52" s="21">
        <v>2</v>
      </c>
      <c r="D52" s="21">
        <v>3</v>
      </c>
      <c r="E52" s="21">
        <v>109</v>
      </c>
      <c r="F52" s="21">
        <f>SUM(B52:E52)</f>
        <v>623</v>
      </c>
    </row>
    <row r="53" spans="1:6" x14ac:dyDescent="0.25">
      <c r="A53" s="20" t="s">
        <v>14</v>
      </c>
      <c r="B53" s="21">
        <v>578</v>
      </c>
      <c r="C53" s="21">
        <v>4</v>
      </c>
      <c r="D53" s="21">
        <v>1</v>
      </c>
      <c r="E53" s="21">
        <v>16</v>
      </c>
      <c r="F53" s="21">
        <f>SUM(B53:E53)</f>
        <v>599</v>
      </c>
    </row>
    <row r="54" spans="1:6" x14ac:dyDescent="0.25">
      <c r="A54" s="20" t="s">
        <v>15</v>
      </c>
      <c r="B54" s="21">
        <v>517</v>
      </c>
      <c r="C54" s="21">
        <v>2</v>
      </c>
      <c r="D54" s="21">
        <v>2</v>
      </c>
      <c r="E54" s="21">
        <v>27</v>
      </c>
      <c r="F54" s="21">
        <f>SUM(B54:E54)</f>
        <v>548</v>
      </c>
    </row>
    <row r="55" spans="1:6" x14ac:dyDescent="0.25">
      <c r="A55" s="20" t="s">
        <v>16</v>
      </c>
      <c r="B55" s="21">
        <v>85</v>
      </c>
      <c r="C55" s="21">
        <v>3</v>
      </c>
      <c r="D55" s="21">
        <v>0</v>
      </c>
      <c r="E55" s="21">
        <v>13</v>
      </c>
      <c r="F55" s="21">
        <f>SUM(B55:E55)</f>
        <v>101</v>
      </c>
    </row>
    <row r="56" spans="1:6" x14ac:dyDescent="0.25">
      <c r="A56" s="20" t="s">
        <v>17</v>
      </c>
      <c r="B56" s="21">
        <v>184</v>
      </c>
      <c r="C56" s="21">
        <v>21</v>
      </c>
      <c r="D56" s="21">
        <v>3</v>
      </c>
      <c r="E56" s="21">
        <v>109</v>
      </c>
      <c r="F56" s="21">
        <f>SUM(B56:E56)</f>
        <v>317</v>
      </c>
    </row>
    <row r="57" spans="1:6" x14ac:dyDescent="0.25">
      <c r="A57" s="22" t="s">
        <v>0</v>
      </c>
      <c r="B57" s="63">
        <f>SUM(B52:B56)</f>
        <v>1873</v>
      </c>
      <c r="C57" s="63">
        <f>SUM(C52:C56)</f>
        <v>32</v>
      </c>
      <c r="D57" s="63">
        <f>SUM(D52:D56)</f>
        <v>9</v>
      </c>
      <c r="E57" s="63">
        <f>SUM(E52:E56)</f>
        <v>274</v>
      </c>
      <c r="F57" s="22">
        <f>SUM(F52:F56)</f>
        <v>2188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0.27175654030966362</v>
      </c>
      <c r="C59" s="24">
        <f>C52/C57</f>
        <v>6.25E-2</v>
      </c>
      <c r="D59" s="24">
        <f>D52/D57</f>
        <v>0.33333333333333331</v>
      </c>
      <c r="E59" s="24">
        <f>E52/E57</f>
        <v>0.3978102189781022</v>
      </c>
      <c r="F59" s="19"/>
    </row>
    <row r="60" spans="1:6" x14ac:dyDescent="0.25">
      <c r="A60" s="20" t="s">
        <v>14</v>
      </c>
      <c r="B60" s="24">
        <f>B53/B57</f>
        <v>0.30859583555792847</v>
      </c>
      <c r="C60" s="24">
        <f>C53/C57</f>
        <v>0.125</v>
      </c>
      <c r="D60" s="24">
        <f>D53/D57</f>
        <v>0.1111111111111111</v>
      </c>
      <c r="E60" s="24">
        <f>E53/E57</f>
        <v>5.8394160583941604E-2</v>
      </c>
      <c r="F60" s="19"/>
    </row>
    <row r="61" spans="1:6" x14ac:dyDescent="0.25">
      <c r="A61" s="20" t="s">
        <v>15</v>
      </c>
      <c r="B61" s="24">
        <f>B54/B57</f>
        <v>0.2760277629471436</v>
      </c>
      <c r="C61" s="24">
        <f>C54/C57</f>
        <v>6.25E-2</v>
      </c>
      <c r="D61" s="24">
        <f>D54/D57</f>
        <v>0.22222222222222221</v>
      </c>
      <c r="E61" s="24">
        <f>E54/E57</f>
        <v>9.8540145985401464E-2</v>
      </c>
      <c r="F61" s="19"/>
    </row>
    <row r="62" spans="1:6" x14ac:dyDescent="0.25">
      <c r="A62" s="20" t="s">
        <v>16</v>
      </c>
      <c r="B62" s="24">
        <f>B55/B57</f>
        <v>4.5381740523224773E-2</v>
      </c>
      <c r="C62" s="24">
        <f>C55/C57</f>
        <v>9.375E-2</v>
      </c>
      <c r="D62" s="24">
        <f>D55/D57</f>
        <v>0</v>
      </c>
      <c r="E62" s="24">
        <f>E55/E57</f>
        <v>4.7445255474452552E-2</v>
      </c>
      <c r="F62" s="19"/>
    </row>
    <row r="63" spans="1:6" x14ac:dyDescent="0.25">
      <c r="A63" s="20" t="s">
        <v>17</v>
      </c>
      <c r="B63" s="24">
        <f>B56/B57</f>
        <v>9.8238120662039505E-2</v>
      </c>
      <c r="C63" s="24">
        <f>C56/C57</f>
        <v>0.65625</v>
      </c>
      <c r="D63" s="24">
        <f>D56/D57</f>
        <v>0.33333333333333331</v>
      </c>
      <c r="E63" s="24">
        <f>E56/E57</f>
        <v>0.3978102189781022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45" x14ac:dyDescent="0.25">
      <c r="A74" s="47" t="s">
        <v>54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122</v>
      </c>
      <c r="C75" s="21">
        <v>268</v>
      </c>
      <c r="D75" s="21">
        <v>194</v>
      </c>
      <c r="E75" s="21">
        <v>36</v>
      </c>
      <c r="F75" s="21">
        <f>SUM(B75:E75)</f>
        <v>620</v>
      </c>
    </row>
    <row r="76" spans="1:6" x14ac:dyDescent="0.25">
      <c r="A76" s="20" t="s">
        <v>14</v>
      </c>
      <c r="B76" s="21">
        <v>114</v>
      </c>
      <c r="C76" s="21">
        <v>207</v>
      </c>
      <c r="D76" s="21">
        <v>212</v>
      </c>
      <c r="E76" s="21">
        <v>65</v>
      </c>
      <c r="F76" s="21">
        <f>SUM(B76:E76)</f>
        <v>598</v>
      </c>
    </row>
    <row r="77" spans="1:6" x14ac:dyDescent="0.25">
      <c r="A77" s="20" t="s">
        <v>15</v>
      </c>
      <c r="B77" s="21">
        <v>67</v>
      </c>
      <c r="C77" s="21">
        <v>112</v>
      </c>
      <c r="D77" s="21">
        <v>215</v>
      </c>
      <c r="E77" s="21">
        <v>153</v>
      </c>
      <c r="F77" s="21">
        <f>SUM(B77:E77)</f>
        <v>547</v>
      </c>
    </row>
    <row r="78" spans="1:6" x14ac:dyDescent="0.25">
      <c r="A78" s="20" t="s">
        <v>16</v>
      </c>
      <c r="B78" s="21">
        <v>8</v>
      </c>
      <c r="C78" s="21">
        <v>13</v>
      </c>
      <c r="D78" s="21">
        <v>17</v>
      </c>
      <c r="E78" s="21">
        <v>63</v>
      </c>
      <c r="F78" s="21">
        <f>SUM(B78:E78)</f>
        <v>101</v>
      </c>
    </row>
    <row r="79" spans="1:6" x14ac:dyDescent="0.25">
      <c r="A79" s="20" t="s">
        <v>17</v>
      </c>
      <c r="B79" s="21">
        <v>38</v>
      </c>
      <c r="C79" s="21">
        <v>76</v>
      </c>
      <c r="D79" s="21">
        <v>77</v>
      </c>
      <c r="E79" s="21">
        <v>112</v>
      </c>
      <c r="F79" s="21">
        <f>SUM(B79:E79)</f>
        <v>303</v>
      </c>
    </row>
    <row r="80" spans="1:6" x14ac:dyDescent="0.25">
      <c r="A80" s="26" t="s">
        <v>0</v>
      </c>
      <c r="B80" s="63">
        <f>SUM(B75:B79)</f>
        <v>349</v>
      </c>
      <c r="C80" s="63">
        <f>SUM(C75:C79)</f>
        <v>676</v>
      </c>
      <c r="D80" s="63">
        <f>SUM(D75:D79)</f>
        <v>715</v>
      </c>
      <c r="E80" s="63">
        <f>SUM(E75:E79)</f>
        <v>429</v>
      </c>
      <c r="F80" s="22">
        <f>SUM(F75:F79)</f>
        <v>2169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0.34957020057306593</v>
      </c>
      <c r="C82" s="24">
        <f>C75/C80</f>
        <v>0.39644970414201186</v>
      </c>
      <c r="D82" s="24">
        <f>D75/D80</f>
        <v>0.27132867132867133</v>
      </c>
      <c r="E82" s="24">
        <f>E75/E80</f>
        <v>8.3916083916083919E-2</v>
      </c>
      <c r="F82" s="19"/>
    </row>
    <row r="83" spans="1:6" x14ac:dyDescent="0.25">
      <c r="A83" s="20" t="s">
        <v>14</v>
      </c>
      <c r="B83" s="24">
        <f>B76/B80</f>
        <v>0.32664756446991405</v>
      </c>
      <c r="C83" s="24">
        <f>C76/C80</f>
        <v>0.3062130177514793</v>
      </c>
      <c r="D83" s="24">
        <f>D76/D80</f>
        <v>0.2965034965034965</v>
      </c>
      <c r="E83" s="24">
        <f>E76/E80</f>
        <v>0.15151515151515152</v>
      </c>
      <c r="F83" s="19"/>
    </row>
    <row r="84" spans="1:6" x14ac:dyDescent="0.25">
      <c r="A84" s="20" t="s">
        <v>15</v>
      </c>
      <c r="B84" s="24">
        <f>B77/B80</f>
        <v>0.19197707736389685</v>
      </c>
      <c r="C84" s="24">
        <f>C77/C80</f>
        <v>0.16568047337278108</v>
      </c>
      <c r="D84" s="24">
        <f>D77/D80</f>
        <v>0.30069930069930068</v>
      </c>
      <c r="E84" s="24">
        <f>E77/E80</f>
        <v>0.35664335664335667</v>
      </c>
      <c r="F84" s="19"/>
    </row>
    <row r="85" spans="1:6" x14ac:dyDescent="0.25">
      <c r="A85" s="20" t="s">
        <v>16</v>
      </c>
      <c r="B85" s="24">
        <f>B78/B80</f>
        <v>2.2922636103151862E-2</v>
      </c>
      <c r="C85" s="24">
        <f>C78/C80</f>
        <v>1.9230769230769232E-2</v>
      </c>
      <c r="D85" s="24">
        <f>D78/D80</f>
        <v>2.3776223776223775E-2</v>
      </c>
      <c r="E85" s="24">
        <f>E78/E80</f>
        <v>0.14685314685314685</v>
      </c>
      <c r="F85" s="19"/>
    </row>
    <row r="86" spans="1:6" x14ac:dyDescent="0.25">
      <c r="A86" s="20" t="s">
        <v>17</v>
      </c>
      <c r="B86" s="24">
        <f>B79/B80</f>
        <v>0.10888252148997135</v>
      </c>
      <c r="C86" s="24">
        <f>C79/C80</f>
        <v>0.11242603550295859</v>
      </c>
      <c r="D86" s="24">
        <f>D79/D80</f>
        <v>0.1076923076923077</v>
      </c>
      <c r="E86" s="24">
        <f>E79/E80</f>
        <v>0.26107226107226106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58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187</v>
      </c>
      <c r="C98" s="21">
        <v>134</v>
      </c>
      <c r="D98" s="21">
        <v>118</v>
      </c>
      <c r="E98" s="28">
        <v>184</v>
      </c>
      <c r="F98" s="21">
        <f>SUM(B98:E98)</f>
        <v>623</v>
      </c>
    </row>
    <row r="99" spans="1:6" x14ac:dyDescent="0.25">
      <c r="A99" s="20" t="s">
        <v>14</v>
      </c>
      <c r="B99" s="21">
        <v>178</v>
      </c>
      <c r="C99" s="21">
        <v>218</v>
      </c>
      <c r="D99" s="21">
        <v>85</v>
      </c>
      <c r="E99" s="28">
        <v>118</v>
      </c>
      <c r="F99" s="21">
        <f>SUM(B99:E99)</f>
        <v>599</v>
      </c>
    </row>
    <row r="100" spans="1:6" x14ac:dyDescent="0.25">
      <c r="A100" s="20" t="s">
        <v>15</v>
      </c>
      <c r="B100" s="21">
        <v>168</v>
      </c>
      <c r="C100" s="21">
        <v>272</v>
      </c>
      <c r="D100" s="21">
        <v>47</v>
      </c>
      <c r="E100" s="28">
        <v>61</v>
      </c>
      <c r="F100" s="21">
        <f>SUM(B100:E100)</f>
        <v>548</v>
      </c>
    </row>
    <row r="101" spans="1:6" x14ac:dyDescent="0.25">
      <c r="A101" s="20" t="s">
        <v>16</v>
      </c>
      <c r="B101" s="21">
        <v>42</v>
      </c>
      <c r="C101" s="21">
        <v>38</v>
      </c>
      <c r="D101" s="21">
        <v>6</v>
      </c>
      <c r="E101" s="28">
        <v>15</v>
      </c>
      <c r="F101" s="21">
        <f>SUM(B101:E101)</f>
        <v>101</v>
      </c>
    </row>
    <row r="102" spans="1:6" x14ac:dyDescent="0.25">
      <c r="A102" s="20" t="s">
        <v>17</v>
      </c>
      <c r="B102" s="21">
        <v>81</v>
      </c>
      <c r="C102" s="21">
        <v>91</v>
      </c>
      <c r="D102" s="21">
        <v>56</v>
      </c>
      <c r="E102" s="28">
        <v>89</v>
      </c>
      <c r="F102" s="21">
        <f>SUM(B102:E102)</f>
        <v>317</v>
      </c>
    </row>
    <row r="103" spans="1:6" x14ac:dyDescent="0.25">
      <c r="A103" s="26" t="s">
        <v>0</v>
      </c>
      <c r="B103" s="63">
        <f>SUM(B98:B102)</f>
        <v>656</v>
      </c>
      <c r="C103" s="63">
        <f>SUM(C98:C102)</f>
        <v>753</v>
      </c>
      <c r="D103" s="63">
        <f>SUM(D98:D102)</f>
        <v>312</v>
      </c>
      <c r="E103" s="63">
        <f>SUM(E98:E102)</f>
        <v>467</v>
      </c>
      <c r="F103" s="22">
        <f>SUM(F98:F102)</f>
        <v>2188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0.28506097560975607</v>
      </c>
      <c r="C105" s="24">
        <f>C98/C103</f>
        <v>0.17795484727755645</v>
      </c>
      <c r="D105" s="24">
        <f>D98/D103</f>
        <v>0.37820512820512819</v>
      </c>
      <c r="E105" s="24">
        <f>E98/E103</f>
        <v>0.39400428265524623</v>
      </c>
      <c r="F105" s="19"/>
    </row>
    <row r="106" spans="1:6" x14ac:dyDescent="0.25">
      <c r="A106" s="20" t="s">
        <v>14</v>
      </c>
      <c r="B106" s="24">
        <f>B99/B103</f>
        <v>0.27134146341463417</v>
      </c>
      <c r="C106" s="24">
        <f>C99/C103</f>
        <v>0.28950863213811423</v>
      </c>
      <c r="D106" s="24">
        <f>D99/D103</f>
        <v>0.27243589743589741</v>
      </c>
      <c r="E106" s="24">
        <f>E99/E103</f>
        <v>0.25267665952890794</v>
      </c>
      <c r="F106" s="19"/>
    </row>
    <row r="107" spans="1:6" x14ac:dyDescent="0.25">
      <c r="A107" s="20" t="s">
        <v>15</v>
      </c>
      <c r="B107" s="24">
        <f>B100/B103</f>
        <v>0.25609756097560976</v>
      </c>
      <c r="C107" s="24">
        <f>C100/C103</f>
        <v>0.36122177954847279</v>
      </c>
      <c r="D107" s="24">
        <f>D100/D103</f>
        <v>0.15064102564102563</v>
      </c>
      <c r="E107" s="24">
        <f>E100/E103</f>
        <v>0.13062098501070663</v>
      </c>
      <c r="F107" s="19"/>
    </row>
    <row r="108" spans="1:6" x14ac:dyDescent="0.25">
      <c r="A108" s="20" t="s">
        <v>16</v>
      </c>
      <c r="B108" s="24">
        <f>B101/B103</f>
        <v>6.402439024390244E-2</v>
      </c>
      <c r="C108" s="24">
        <f>C101/C103</f>
        <v>5.0464807436918988E-2</v>
      </c>
      <c r="D108" s="24">
        <f>D101/D103</f>
        <v>1.9230769230769232E-2</v>
      </c>
      <c r="E108" s="24">
        <f>E101/E103</f>
        <v>3.2119914346895075E-2</v>
      </c>
      <c r="F108" s="19"/>
    </row>
    <row r="109" spans="1:6" x14ac:dyDescent="0.25">
      <c r="A109" s="20" t="s">
        <v>17</v>
      </c>
      <c r="B109" s="24">
        <f>B102/B103</f>
        <v>0.12347560975609756</v>
      </c>
      <c r="C109" s="24">
        <f>C102/C103</f>
        <v>0.12084993359893759</v>
      </c>
      <c r="D109" s="24">
        <f>D102/D103</f>
        <v>0.17948717948717949</v>
      </c>
      <c r="E109" s="24">
        <f>E102/E103</f>
        <v>0.19057815845824411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2018-07-18T21:38:07Z</dcterms:modified>
</cp:coreProperties>
</file>